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15" tabRatio="798" firstSheet="1" activeTab="6"/>
  </bookViews>
  <sheets>
    <sheet name="Janeiro" sheetId="1" state="hidden" r:id="rId1"/>
    <sheet name="Janeir" sheetId="2" r:id="rId2"/>
    <sheet name="Fevereiro" sheetId="3" r:id="rId3"/>
    <sheet name="Março" sheetId="4" r:id="rId4"/>
    <sheet name="Abril" sheetId="5" r:id="rId5"/>
    <sheet name="Maio" sheetId="6" r:id="rId6"/>
    <sheet name="Junho" sheetId="7" r:id="rId7"/>
    <sheet name="Julho" sheetId="8" r:id="rId8"/>
    <sheet name="Agosto" sheetId="9" r:id="rId9"/>
    <sheet name="Setembro" sheetId="10" r:id="rId10"/>
    <sheet name="Outubro" sheetId="11" r:id="rId11"/>
    <sheet name="Novembro" sheetId="12" r:id="rId12"/>
    <sheet name="Dezembro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Usu?rio Microsoft</author>
  </authors>
  <commentList>
    <comment ref="G6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 - Municipal
 - Estadual
 - Federal</t>
        </r>
      </text>
    </comment>
    <comment ref="G5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Nº de Processo de Convênio do ano</t>
        </r>
      </text>
    </comment>
    <comment ref="B60" authorId="0">
      <text>
        <r>
          <rPr>
            <b/>
            <sz val="8"/>
            <rFont val="Tahoma"/>
            <family val="0"/>
          </rPr>
          <t>Número da Conta Corrente:</t>
        </r>
      </text>
    </comment>
  </commentList>
</comments>
</file>

<file path=xl/comments10.xml><?xml version="1.0" encoding="utf-8"?>
<comments xmlns="http://schemas.openxmlformats.org/spreadsheetml/2006/main">
  <authors>
    <author>Usu?rio Microsoft</author>
  </authors>
  <commentList>
    <comment ref="G5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Nº de Processo de Convênio do ano</t>
        </r>
      </text>
    </comment>
    <comment ref="G6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 - Municipal
 - Estadual
 - Federal</t>
        </r>
      </text>
    </comment>
  </commentList>
</comments>
</file>

<file path=xl/comments11.xml><?xml version="1.0" encoding="utf-8"?>
<comments xmlns="http://schemas.openxmlformats.org/spreadsheetml/2006/main">
  <authors>
    <author>Usu?rio Microsoft</author>
  </authors>
  <commentList>
    <comment ref="G5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Nº de Processo de Convênio do ano</t>
        </r>
      </text>
    </comment>
    <comment ref="G6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 - Municipal
 - Estadual
 - Federal</t>
        </r>
      </text>
    </comment>
  </commentList>
</comments>
</file>

<file path=xl/comments12.xml><?xml version="1.0" encoding="utf-8"?>
<comments xmlns="http://schemas.openxmlformats.org/spreadsheetml/2006/main">
  <authors>
    <author>Usu?rio Microsoft</author>
  </authors>
  <commentList>
    <comment ref="G5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Nº de Processo de Convênio do ano</t>
        </r>
      </text>
    </comment>
    <comment ref="G6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 - Municipal
 - Estadual
 - Federal</t>
        </r>
      </text>
    </comment>
  </commentList>
</comments>
</file>

<file path=xl/comments13.xml><?xml version="1.0" encoding="utf-8"?>
<comments xmlns="http://schemas.openxmlformats.org/spreadsheetml/2006/main">
  <authors>
    <author>Usu?rio Microsoft</author>
  </authors>
  <commentList>
    <comment ref="G5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Nº de Processo de Convênio do ano</t>
        </r>
      </text>
    </comment>
    <comment ref="G6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 - Municipal
 - Estadual
 - Federal</t>
        </r>
      </text>
    </comment>
  </commentList>
</comments>
</file>

<file path=xl/comments2.xml><?xml version="1.0" encoding="utf-8"?>
<comments xmlns="http://schemas.openxmlformats.org/spreadsheetml/2006/main">
  <authors>
    <author>Usu?rio Microsoft</author>
  </authors>
  <commentList>
    <comment ref="G5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Nº de Processo de Convênio do ano</t>
        </r>
      </text>
    </comment>
    <comment ref="G6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 - Municipal
 - Estadual
 - Federal</t>
        </r>
      </text>
    </comment>
  </commentList>
</comments>
</file>

<file path=xl/comments3.xml><?xml version="1.0" encoding="utf-8"?>
<comments xmlns="http://schemas.openxmlformats.org/spreadsheetml/2006/main">
  <authors>
    <author>Usu?rio Microsoft</author>
  </authors>
  <commentList>
    <comment ref="P5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Nº de Processo de Convênio do ano</t>
        </r>
      </text>
    </comment>
    <comment ref="P6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 - Municipal
 - Estadual
 - Federal</t>
        </r>
      </text>
    </comment>
  </commentList>
</comments>
</file>

<file path=xl/comments4.xml><?xml version="1.0" encoding="utf-8"?>
<comments xmlns="http://schemas.openxmlformats.org/spreadsheetml/2006/main">
  <authors>
    <author>Usu?rio Microsoft</author>
  </authors>
  <commentList>
    <comment ref="G5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Nº de Processo de Convênio do ano</t>
        </r>
      </text>
    </comment>
    <comment ref="G6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 - Municipal
 - Estadual
 - Federal</t>
        </r>
      </text>
    </comment>
  </commentList>
</comments>
</file>

<file path=xl/comments5.xml><?xml version="1.0" encoding="utf-8"?>
<comments xmlns="http://schemas.openxmlformats.org/spreadsheetml/2006/main">
  <authors>
    <author>Usu?rio Microsoft</author>
  </authors>
  <commentList>
    <comment ref="G5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Nº de Processo de Convênio do ano</t>
        </r>
      </text>
    </comment>
    <comment ref="G6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 - Municipal
 - Estadual
 - Federal</t>
        </r>
      </text>
    </comment>
  </commentList>
</comments>
</file>

<file path=xl/comments6.xml><?xml version="1.0" encoding="utf-8"?>
<comments xmlns="http://schemas.openxmlformats.org/spreadsheetml/2006/main">
  <authors>
    <author>Usu?rio Microsoft</author>
  </authors>
  <commentList>
    <comment ref="G5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Nº de Processo de Convênio do ano</t>
        </r>
      </text>
    </comment>
    <comment ref="G6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 - Municipal
 - Estadual
 - Federal</t>
        </r>
      </text>
    </comment>
  </commentList>
</comments>
</file>

<file path=xl/comments7.xml><?xml version="1.0" encoding="utf-8"?>
<comments xmlns="http://schemas.openxmlformats.org/spreadsheetml/2006/main">
  <authors>
    <author>Usu?rio Microsoft</author>
  </authors>
  <commentList>
    <comment ref="G5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Nº de Processo de Convênio do ano</t>
        </r>
      </text>
    </comment>
    <comment ref="G6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 - Municipal
 - Estadual
 - Federal</t>
        </r>
      </text>
    </comment>
  </commentList>
</comments>
</file>

<file path=xl/comments8.xml><?xml version="1.0" encoding="utf-8"?>
<comments xmlns="http://schemas.openxmlformats.org/spreadsheetml/2006/main">
  <authors>
    <author>Usu?rio Microsoft</author>
  </authors>
  <commentList>
    <comment ref="G5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Nº de Processo de Convênio do ano</t>
        </r>
      </text>
    </comment>
    <comment ref="G6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 - Municipal
 - Estadual
 - Federal</t>
        </r>
      </text>
    </comment>
  </commentList>
</comments>
</file>

<file path=xl/comments9.xml><?xml version="1.0" encoding="utf-8"?>
<comments xmlns="http://schemas.openxmlformats.org/spreadsheetml/2006/main">
  <authors>
    <author>Usu?rio Microsoft</author>
  </authors>
  <commentList>
    <comment ref="G5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Nº de Processo de Convênio do ano</t>
        </r>
      </text>
    </comment>
    <comment ref="G6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 - Municipal
 - Estadual
 - Federal</t>
        </r>
      </text>
    </comment>
  </commentList>
</comments>
</file>

<file path=xl/sharedStrings.xml><?xml version="1.0" encoding="utf-8"?>
<sst xmlns="http://schemas.openxmlformats.org/spreadsheetml/2006/main" count="2445" uniqueCount="882">
  <si>
    <t>Entidade:</t>
  </si>
  <si>
    <t>Processo:</t>
  </si>
  <si>
    <t>Discriminação</t>
  </si>
  <si>
    <t>Credor</t>
  </si>
  <si>
    <t>CNPJ</t>
  </si>
  <si>
    <t>Valor</t>
  </si>
  <si>
    <t>Saldo</t>
  </si>
  <si>
    <t>Dia / Mês</t>
  </si>
  <si>
    <t>Recurso:</t>
  </si>
  <si>
    <t>Total</t>
  </si>
  <si>
    <t>***</t>
  </si>
  <si>
    <t>Saldo a Transportar</t>
  </si>
  <si>
    <t>TOTAL</t>
  </si>
  <si>
    <t>Conciliação Bancária</t>
  </si>
  <si>
    <t>Conta:</t>
  </si>
  <si>
    <t>Cheque nº</t>
  </si>
  <si>
    <t>Presidente da Entidade</t>
  </si>
  <si>
    <t>Assinatura</t>
  </si>
  <si>
    <t>Mês de Referência</t>
  </si>
  <si>
    <t>Janeiro</t>
  </si>
  <si>
    <t>Valor Despesa</t>
  </si>
  <si>
    <t>Valor Receita</t>
  </si>
  <si>
    <t>Ano:</t>
  </si>
  <si>
    <t>Saldo no Extrato:</t>
  </si>
  <si>
    <t>Documento NF / RPA</t>
  </si>
  <si>
    <t>Saldo do mês anterior</t>
  </si>
  <si>
    <t>Nº Cheque</t>
  </si>
  <si>
    <t>Receita</t>
  </si>
  <si>
    <t>Despesa</t>
  </si>
  <si>
    <t>Saldo anterior</t>
  </si>
  <si>
    <t>Cheques emitidos e não processados no mês</t>
  </si>
  <si>
    <t>TOTAL NO MÊS</t>
  </si>
  <si>
    <t>PREENCHER NOME DO PRESIDENTE</t>
  </si>
  <si>
    <t>PREENCHER</t>
  </si>
  <si>
    <t>Taquarituba, 02 de maio de 2015</t>
  </si>
  <si>
    <t>Taquarituba, 02 de julho de 2015</t>
  </si>
  <si>
    <t>Taquarituba, 02 de agosto de 2015</t>
  </si>
  <si>
    <t>Taquarituba, 02 de setembro de 2015</t>
  </si>
  <si>
    <t>Taquarituba, 02 de outubro de 2015</t>
  </si>
  <si>
    <t>Taquarituba, 02 de janeiro de 2015</t>
  </si>
  <si>
    <t>Taquarituba, 02 de fevereiro de 2015.</t>
  </si>
  <si>
    <t xml:space="preserve">custeio </t>
  </si>
  <si>
    <t>material de higiene</t>
  </si>
  <si>
    <t>35820448/0095-16</t>
  </si>
  <si>
    <t>oxigenio</t>
  </si>
  <si>
    <t xml:space="preserve">pagto pessoal </t>
  </si>
  <si>
    <t xml:space="preserve">recibo </t>
  </si>
  <si>
    <t>Ironice Rod. Mendes</t>
  </si>
  <si>
    <t>Rodrigo Gomes</t>
  </si>
  <si>
    <t>prestação de serviço</t>
  </si>
  <si>
    <t>06960833/0001-80</t>
  </si>
  <si>
    <t>06117068/0001-31</t>
  </si>
  <si>
    <t>imposto s/ serviço</t>
  </si>
  <si>
    <t>pis s/ folha</t>
  </si>
  <si>
    <t>Previdencia Social</t>
  </si>
  <si>
    <t>INSS</t>
  </si>
  <si>
    <t>Karina Perez Gabriel</t>
  </si>
  <si>
    <t xml:space="preserve">SANTA CASA DE MISERICÓRDIA DE TAQUARITUBA </t>
  </si>
  <si>
    <t xml:space="preserve">Georgina Costa de Oiiveira Silva </t>
  </si>
  <si>
    <t>deposito- PMT</t>
  </si>
  <si>
    <t xml:space="preserve">Servimed comercial llda </t>
  </si>
  <si>
    <t>44463156/0006-99</t>
  </si>
  <si>
    <t>material de consumo</t>
  </si>
  <si>
    <t>Supermed prod e med hosp ltda</t>
  </si>
  <si>
    <t>White Marthins</t>
  </si>
  <si>
    <t xml:space="preserve">oxigenio </t>
  </si>
  <si>
    <t xml:space="preserve">Cema- centro médico anest </t>
  </si>
  <si>
    <t>04124037/0001-82</t>
  </si>
  <si>
    <t>11206099/0002-80</t>
  </si>
  <si>
    <t xml:space="preserve">CLJ salgdo de souza </t>
  </si>
  <si>
    <t>07464154/0001-83</t>
  </si>
  <si>
    <t>gastaldelo melo &amp; cia ltda</t>
  </si>
  <si>
    <t>almeida &amp; marcoski</t>
  </si>
  <si>
    <t>rodrigues e politori</t>
  </si>
  <si>
    <t>09211378/0001-09</t>
  </si>
  <si>
    <t>almeida e chamorro</t>
  </si>
  <si>
    <t>Clinica méd monteiro gomes</t>
  </si>
  <si>
    <t>04510375/0001-52</t>
  </si>
  <si>
    <t>10981052/0001-04</t>
  </si>
  <si>
    <t>Opção saude clinica médica</t>
  </si>
  <si>
    <t>23284610/0001-60</t>
  </si>
  <si>
    <t>clinica med odont taguai</t>
  </si>
  <si>
    <t>08706551/0001-87</t>
  </si>
  <si>
    <t>clinica med carvalho ltda</t>
  </si>
  <si>
    <t>09393149/0001-52</t>
  </si>
  <si>
    <t>clinica odont e medics milléo</t>
  </si>
  <si>
    <t>04809223/0001-65</t>
  </si>
  <si>
    <t>recibo</t>
  </si>
  <si>
    <t xml:space="preserve">previdencia social </t>
  </si>
  <si>
    <t>ministerio da fazenda</t>
  </si>
  <si>
    <t xml:space="preserve">pis s/ folha de pagto </t>
  </si>
  <si>
    <t>folha pagto comp.10/2015</t>
  </si>
  <si>
    <t>Fernanda Neres Barbosa Lima</t>
  </si>
  <si>
    <t>Micheli de Faveri</t>
  </si>
  <si>
    <t>Aleandro Benedito Oliveira</t>
  </si>
  <si>
    <t>Diana Rosalia Vaz</t>
  </si>
  <si>
    <t>Taquarituba, 11 de novembro de 2015</t>
  </si>
  <si>
    <t>Georgina Costa de Oliveira Silva</t>
  </si>
  <si>
    <t>12.11.15</t>
  </si>
  <si>
    <t xml:space="preserve">deposito </t>
  </si>
  <si>
    <t>27.10.15</t>
  </si>
  <si>
    <t>28.10.15</t>
  </si>
  <si>
    <t>29.10.15</t>
  </si>
  <si>
    <t>Pontamed farmaceutica</t>
  </si>
  <si>
    <t>02.816.696/0001-54</t>
  </si>
  <si>
    <t>nf 72629</t>
  </si>
  <si>
    <t>Anbioton lt</t>
  </si>
  <si>
    <t>11.260.846/0001-87</t>
  </si>
  <si>
    <t>nf 21508</t>
  </si>
  <si>
    <t>Rioclarense coml. Ltda</t>
  </si>
  <si>
    <t>67.729.178/0004-91</t>
  </si>
  <si>
    <t>nf 701992</t>
  </si>
  <si>
    <t>30.10.15</t>
  </si>
  <si>
    <t xml:space="preserve">White martins </t>
  </si>
  <si>
    <t>35.820.448/0095-16</t>
  </si>
  <si>
    <t>nf 10374</t>
  </si>
  <si>
    <t>férias</t>
  </si>
  <si>
    <t xml:space="preserve">Folha pagto </t>
  </si>
  <si>
    <t>nf 12700</t>
  </si>
  <si>
    <t>02.11.15</t>
  </si>
  <si>
    <t>03.11.15</t>
  </si>
  <si>
    <t>Biomed laboratório</t>
  </si>
  <si>
    <t>50.800.415/0001.62</t>
  </si>
  <si>
    <t xml:space="preserve">prestação de serviço </t>
  </si>
  <si>
    <t>nf 539</t>
  </si>
  <si>
    <t>RS administradora e prest. Serv</t>
  </si>
  <si>
    <t>02.385.154/0001-02</t>
  </si>
  <si>
    <t>generos alimenticios</t>
  </si>
  <si>
    <t>nf 2696</t>
  </si>
  <si>
    <t xml:space="preserve">CLJ salgado de souza </t>
  </si>
  <si>
    <t>07.464.154/0001-83</t>
  </si>
  <si>
    <t>nf 618</t>
  </si>
  <si>
    <t>Cientifica com. Prod. Méd. hosp</t>
  </si>
  <si>
    <t>17.419.688/0001-41</t>
  </si>
  <si>
    <t>nf 1039</t>
  </si>
  <si>
    <t>04.11.15</t>
  </si>
  <si>
    <t>medicamento</t>
  </si>
  <si>
    <t>nf 21776</t>
  </si>
  <si>
    <t>Alexsandro Roman Fernandes</t>
  </si>
  <si>
    <t>18.734.008/0001-47</t>
  </si>
  <si>
    <t>nf 106</t>
  </si>
  <si>
    <t xml:space="preserve">J.P. ind. Farmaceutica </t>
  </si>
  <si>
    <t>55.972.087/0001-50</t>
  </si>
  <si>
    <t>nf 77.629</t>
  </si>
  <si>
    <t>parte</t>
  </si>
  <si>
    <t>Cema- centro anesesiologico</t>
  </si>
  <si>
    <t>04.124.037/0001-62</t>
  </si>
  <si>
    <t>nf 1176</t>
  </si>
  <si>
    <t>mafra - hospitalar</t>
  </si>
  <si>
    <t>12.420.175/0003-19</t>
  </si>
  <si>
    <t>nf 1048934</t>
  </si>
  <si>
    <t>nf 1048886</t>
  </si>
  <si>
    <t xml:space="preserve">Tartanha progress </t>
  </si>
  <si>
    <t>11.983.352/0001-20</t>
  </si>
  <si>
    <t xml:space="preserve">material permanente </t>
  </si>
  <si>
    <t>nf 874</t>
  </si>
  <si>
    <t>05.11.15</t>
  </si>
  <si>
    <t>Servilimp prod. Hospitalar</t>
  </si>
  <si>
    <t>10.348.911/0001-68</t>
  </si>
  <si>
    <t>material hospitalar</t>
  </si>
  <si>
    <t>Servimed coml ltda</t>
  </si>
  <si>
    <t>44.463.156/0006-99</t>
  </si>
  <si>
    <t>Sodrogas</t>
  </si>
  <si>
    <t>09.615.457/0001-45</t>
  </si>
  <si>
    <t>06.11.15</t>
  </si>
  <si>
    <t>Augusti e Romano</t>
  </si>
  <si>
    <t>07.106.639/0001-03</t>
  </si>
  <si>
    <t>material informatica</t>
  </si>
  <si>
    <t>nf 704498</t>
  </si>
  <si>
    <t>07.11.15</t>
  </si>
  <si>
    <t>R. Campoi</t>
  </si>
  <si>
    <t>08.638.292/0001-02</t>
  </si>
  <si>
    <t>nf 32166</t>
  </si>
  <si>
    <t>09.11.15</t>
  </si>
  <si>
    <t>Avaré dedetizadora</t>
  </si>
  <si>
    <t>03.543.838/0001-10</t>
  </si>
  <si>
    <t>nf 648</t>
  </si>
  <si>
    <t>10.11.15</t>
  </si>
  <si>
    <t xml:space="preserve">Incospel </t>
  </si>
  <si>
    <t>06.973.813/0001-44</t>
  </si>
  <si>
    <t>material de manut.</t>
  </si>
  <si>
    <t>nf 7433</t>
  </si>
  <si>
    <t>B4 medical</t>
  </si>
  <si>
    <t>07.716.570/0001-21</t>
  </si>
  <si>
    <t>nf 915</t>
  </si>
  <si>
    <t>nf 166272</t>
  </si>
  <si>
    <t>nf 18919</t>
  </si>
  <si>
    <t>11.11.15</t>
  </si>
  <si>
    <t>Taguai serv.médicos ltd</t>
  </si>
  <si>
    <t>22.978.051/0001-25</t>
  </si>
  <si>
    <t>nf 19</t>
  </si>
  <si>
    <t>nf 17</t>
  </si>
  <si>
    <t>Almeida &amp; Marcoski</t>
  </si>
  <si>
    <t>06.960.833/0001-80</t>
  </si>
  <si>
    <t>nf 345</t>
  </si>
  <si>
    <t>nf 346</t>
  </si>
  <si>
    <t xml:space="preserve">R.S. distrib. Ltda </t>
  </si>
  <si>
    <t>19.807.131/0001-03</t>
  </si>
  <si>
    <t>nf 285</t>
  </si>
  <si>
    <t xml:space="preserve">Clinica méd. odont. Taguai </t>
  </si>
  <si>
    <t>08.706.551/0001-67</t>
  </si>
  <si>
    <t>Clinica médica Monteiro Gomes</t>
  </si>
  <si>
    <t>10.981.052/0001-40</t>
  </si>
  <si>
    <t xml:space="preserve">Clinica odon.médica Milléo </t>
  </si>
  <si>
    <t>04.809.223/0001-55</t>
  </si>
  <si>
    <t>13.11.15</t>
  </si>
  <si>
    <t>16.11.15</t>
  </si>
  <si>
    <t xml:space="preserve">Pongeluppe </t>
  </si>
  <si>
    <t>02.243.189/0001-79</t>
  </si>
  <si>
    <t>Almeida e Chamorro</t>
  </si>
  <si>
    <t>04.510.375/0001-52</t>
  </si>
  <si>
    <t xml:space="preserve">Rodrigues e Politori </t>
  </si>
  <si>
    <t>09.211.378/0001-09</t>
  </si>
  <si>
    <t>17.11.15</t>
  </si>
  <si>
    <t xml:space="preserve">Opção saúde </t>
  </si>
  <si>
    <t>23.284.610/0001.60</t>
  </si>
  <si>
    <t>Jose Romero Sandy</t>
  </si>
  <si>
    <t>16.624.980/0001-33</t>
  </si>
  <si>
    <t xml:space="preserve">Clinica méd carvalho </t>
  </si>
  <si>
    <t>09.393.149/0001-52</t>
  </si>
  <si>
    <t>18.11.15</t>
  </si>
  <si>
    <t xml:space="preserve">Gastaldelo melo &amp; cia </t>
  </si>
  <si>
    <t>06.117.068/0001-31</t>
  </si>
  <si>
    <t>19.11.15</t>
  </si>
  <si>
    <t>Gisele dos Santos Nunes</t>
  </si>
  <si>
    <t xml:space="preserve">João Batista de Oliveira </t>
  </si>
  <si>
    <t>12.843.117/0001-16</t>
  </si>
  <si>
    <t>20.11.15</t>
  </si>
  <si>
    <t>inss</t>
  </si>
  <si>
    <t>Minitério da Fazenda</t>
  </si>
  <si>
    <t>irrf s/ serviço</t>
  </si>
  <si>
    <t>20..11.15</t>
  </si>
  <si>
    <t>21.11.15</t>
  </si>
  <si>
    <t xml:space="preserve">Telefonica vivo </t>
  </si>
  <si>
    <t>23.11.15</t>
  </si>
  <si>
    <t>PVT com.manut p/ escritorio</t>
  </si>
  <si>
    <t>65.840.795/0001-91</t>
  </si>
  <si>
    <t>nf 2000</t>
  </si>
  <si>
    <t xml:space="preserve">Bonassolli e molento </t>
  </si>
  <si>
    <t>23.037.437/0001-03</t>
  </si>
  <si>
    <t xml:space="preserve">manutenção extintor </t>
  </si>
  <si>
    <t>25.11.15</t>
  </si>
  <si>
    <t xml:space="preserve">CPFL- </t>
  </si>
  <si>
    <t>30.11.15</t>
  </si>
  <si>
    <t xml:space="preserve">Denise Rod. A. Bergamo </t>
  </si>
  <si>
    <t>Clinica méd. monteiro gomes</t>
  </si>
  <si>
    <t>nf 163</t>
  </si>
  <si>
    <t>512-513</t>
  </si>
  <si>
    <t>Taquarituba, 10 de dezembro de 2015</t>
  </si>
  <si>
    <t xml:space="preserve">Geogina Costa de Oliveira Silva </t>
  </si>
  <si>
    <t>Santa Casa de Misericórdia de Taquarituba</t>
  </si>
  <si>
    <t>Custeio</t>
  </si>
  <si>
    <t>SANTA CASA DE MISERICÓRDIA DE TAQUARITUBA</t>
  </si>
  <si>
    <t xml:space="preserve">CUSTEIO </t>
  </si>
  <si>
    <t xml:space="preserve">DEPOSITO </t>
  </si>
  <si>
    <t xml:space="preserve">PMT </t>
  </si>
  <si>
    <t>RECIBO</t>
  </si>
  <si>
    <t>pagto pessoal</t>
  </si>
  <si>
    <t>PMT</t>
  </si>
  <si>
    <t>pongeluppe</t>
  </si>
  <si>
    <t>Fabio Edral</t>
  </si>
  <si>
    <t>custeio</t>
  </si>
  <si>
    <t>cia luz e força sta cruz</t>
  </si>
  <si>
    <t>SANTA ASA DE MISERICÓRDIA DE TAQUARITUBA</t>
  </si>
  <si>
    <t>nf 331</t>
  </si>
  <si>
    <t>nf 357</t>
  </si>
  <si>
    <t>ministério da fazenda</t>
  </si>
  <si>
    <t>nf 356</t>
  </si>
  <si>
    <t>Maria Madalena Gonçalves</t>
  </si>
  <si>
    <t>Quelmi Yone Ferraz</t>
  </si>
  <si>
    <t xml:space="preserve">folha de pagto </t>
  </si>
  <si>
    <t>deposito</t>
  </si>
  <si>
    <t>white martins</t>
  </si>
  <si>
    <t>nf 360</t>
  </si>
  <si>
    <t>nf 318</t>
  </si>
  <si>
    <t>karina perez gabriel</t>
  </si>
  <si>
    <t>fernanda neres</t>
  </si>
  <si>
    <t xml:space="preserve">Coordenadoria Municial de Saúde </t>
  </si>
  <si>
    <t>26.05.15</t>
  </si>
  <si>
    <t>mª fernanda s.a.rivera</t>
  </si>
  <si>
    <t>claudineia martins</t>
  </si>
  <si>
    <t>Sta Casa de Misericórdia de Taquarituba</t>
  </si>
  <si>
    <t>COORDENADORIA MUNICIPAL DA SAÚDE</t>
  </si>
  <si>
    <t>nf 863</t>
  </si>
  <si>
    <t>nf 368</t>
  </si>
  <si>
    <t>nf 309</t>
  </si>
  <si>
    <t>nf 12</t>
  </si>
  <si>
    <t>19.06.15</t>
  </si>
  <si>
    <t>23.06.15</t>
  </si>
  <si>
    <t>24.06.15</t>
  </si>
  <si>
    <t>26.06.15</t>
  </si>
  <si>
    <t>30.06.15</t>
  </si>
  <si>
    <t>vanusa ap. almeida</t>
  </si>
  <si>
    <t xml:space="preserve">Georgina Costa de Oliveira Silva </t>
  </si>
  <si>
    <t>Georgina da Costa Oliviera Silva</t>
  </si>
  <si>
    <t>18.06.15</t>
  </si>
  <si>
    <t>22.06.15</t>
  </si>
  <si>
    <t>29.06.15</t>
  </si>
  <si>
    <t xml:space="preserve">gás de cozinha </t>
  </si>
  <si>
    <t>nf 650126</t>
  </si>
  <si>
    <t>nf 296608</t>
  </si>
  <si>
    <t>nf 10414</t>
  </si>
  <si>
    <t>nf 154507</t>
  </si>
  <si>
    <t>nf 107573</t>
  </si>
  <si>
    <t>nf 301844</t>
  </si>
  <si>
    <t>nf 19281</t>
  </si>
  <si>
    <t>nf 191245</t>
  </si>
  <si>
    <t>nf 10086</t>
  </si>
  <si>
    <t>nf 192049</t>
  </si>
  <si>
    <t>nf 12423</t>
  </si>
  <si>
    <t>nf 8508</t>
  </si>
  <si>
    <t>nf 161724</t>
  </si>
  <si>
    <t>nf 12782</t>
  </si>
  <si>
    <t>nf 12780</t>
  </si>
  <si>
    <t>nf 193154</t>
  </si>
  <si>
    <t>nf 11196</t>
  </si>
  <si>
    <t>01.07.15</t>
  </si>
  <si>
    <t>13.07.15</t>
  </si>
  <si>
    <t>02.07.15</t>
  </si>
  <si>
    <t>nf 882</t>
  </si>
  <si>
    <t>03.07.15</t>
  </si>
  <si>
    <t>06.07.15</t>
  </si>
  <si>
    <t>07.07.15</t>
  </si>
  <si>
    <t>14.07.15</t>
  </si>
  <si>
    <t>nf 946357</t>
  </si>
  <si>
    <t>nf 312521</t>
  </si>
  <si>
    <t>nf 215</t>
  </si>
  <si>
    <t>nf 257851</t>
  </si>
  <si>
    <t xml:space="preserve">generos alimenticios </t>
  </si>
  <si>
    <t>nf 2028</t>
  </si>
  <si>
    <t>nf 313645</t>
  </si>
  <si>
    <t>nf 1108</t>
  </si>
  <si>
    <t>nf 76</t>
  </si>
  <si>
    <t>nf 349</t>
  </si>
  <si>
    <t>nf 350</t>
  </si>
  <si>
    <t>nf 319</t>
  </si>
  <si>
    <t>nf 148</t>
  </si>
  <si>
    <t>nf 374</t>
  </si>
  <si>
    <t>nf 375</t>
  </si>
  <si>
    <t>ch 400</t>
  </si>
  <si>
    <t>ch 398/399</t>
  </si>
  <si>
    <t>clin med e odontol taguai</t>
  </si>
  <si>
    <t>ch 6548</t>
  </si>
  <si>
    <t>ch 6546</t>
  </si>
  <si>
    <t>ch 404</t>
  </si>
  <si>
    <t>ch 409</t>
  </si>
  <si>
    <t>ch 410</t>
  </si>
  <si>
    <t>ch 408</t>
  </si>
  <si>
    <t>ch 407</t>
  </si>
  <si>
    <t>ch 417</t>
  </si>
  <si>
    <t>ch 414</t>
  </si>
  <si>
    <t>31.07.15</t>
  </si>
  <si>
    <t>folha pagto</t>
  </si>
  <si>
    <t>adriano josé rodrigues</t>
  </si>
  <si>
    <t>17.07.15</t>
  </si>
  <si>
    <t>20.07.15</t>
  </si>
  <si>
    <t>21.07.15</t>
  </si>
  <si>
    <t>24.07.15</t>
  </si>
  <si>
    <t>27.07.15</t>
  </si>
  <si>
    <t>30.07.15</t>
  </si>
  <si>
    <t xml:space="preserve">imposto s/ serviço </t>
  </si>
  <si>
    <t>nf 226</t>
  </si>
  <si>
    <t>nf 469</t>
  </si>
  <si>
    <t>nf 732</t>
  </si>
  <si>
    <t>nf 250</t>
  </si>
  <si>
    <t>nf 13</t>
  </si>
  <si>
    <t>nf 149</t>
  </si>
  <si>
    <t>10.08.15</t>
  </si>
  <si>
    <t>02.08.15</t>
  </si>
  <si>
    <t>03.08.15</t>
  </si>
  <si>
    <t>04.08.15</t>
  </si>
  <si>
    <t>06.08.15</t>
  </si>
  <si>
    <t>11.08.15</t>
  </si>
  <si>
    <t>13.08.15</t>
  </si>
  <si>
    <t>14.08.15</t>
  </si>
  <si>
    <t>20.08.15</t>
  </si>
  <si>
    <t>21.08.15</t>
  </si>
  <si>
    <t>24.08.15</t>
  </si>
  <si>
    <t>25.08.15</t>
  </si>
  <si>
    <t>31.08.15</t>
  </si>
  <si>
    <t xml:space="preserve">Biomed laboratório </t>
  </si>
  <si>
    <t>nf 499</t>
  </si>
  <si>
    <t>nf 305</t>
  </si>
  <si>
    <t>nf 583</t>
  </si>
  <si>
    <t>nf 1123</t>
  </si>
  <si>
    <t>nf 1444</t>
  </si>
  <si>
    <t>nf 351</t>
  </si>
  <si>
    <t>nf 361</t>
  </si>
  <si>
    <t>nf 1598</t>
  </si>
  <si>
    <t>nf 353</t>
  </si>
  <si>
    <t>nf 384</t>
  </si>
  <si>
    <t>nf 383</t>
  </si>
  <si>
    <t>nf 151</t>
  </si>
  <si>
    <t>nf 352</t>
  </si>
  <si>
    <t>nf 42</t>
  </si>
  <si>
    <t>nf 229</t>
  </si>
  <si>
    <t>nf 230</t>
  </si>
  <si>
    <t>nf 328</t>
  </si>
  <si>
    <t>nf 327</t>
  </si>
  <si>
    <t>nf 152</t>
  </si>
  <si>
    <t>nf 385</t>
  </si>
  <si>
    <t>material de escritorio</t>
  </si>
  <si>
    <t>folha de pagto</t>
  </si>
  <si>
    <t>ch 6568</t>
  </si>
  <si>
    <t>ch 6576</t>
  </si>
  <si>
    <t>ch 6569</t>
  </si>
  <si>
    <t>ch 6574</t>
  </si>
  <si>
    <t>ch-851195</t>
  </si>
  <si>
    <t>Denise rod. A. Bergamo</t>
  </si>
  <si>
    <t>solange ap. silva</t>
  </si>
  <si>
    <t>leiliane camila garcia</t>
  </si>
  <si>
    <t xml:space="preserve">ademir de oliveira </t>
  </si>
  <si>
    <t>59902262/0001-94</t>
  </si>
  <si>
    <t>12420164/0003-19</t>
  </si>
  <si>
    <t>09615457/0001-85</t>
  </si>
  <si>
    <t>Servimed comercial ltda</t>
  </si>
  <si>
    <t>55972087/0001-50</t>
  </si>
  <si>
    <t>10348911/0001-68</t>
  </si>
  <si>
    <t>67729178/0004-91</t>
  </si>
  <si>
    <t>RS distrib e atacado</t>
  </si>
  <si>
    <t>67543918/0001-58</t>
  </si>
  <si>
    <t>02243189/0001-79</t>
  </si>
  <si>
    <t>industria quimica 3 poderes</t>
  </si>
  <si>
    <t>55352223/0001-00</t>
  </si>
  <si>
    <t>nf 276</t>
  </si>
  <si>
    <t xml:space="preserve">Coordenadoria Municipal da Saúde </t>
  </si>
  <si>
    <t xml:space="preserve"> </t>
  </si>
  <si>
    <t xml:space="preserve">fevereiro </t>
  </si>
  <si>
    <t>50800416/0001-62</t>
  </si>
  <si>
    <t>01740742/0001-16</t>
  </si>
  <si>
    <t>04510375/0001-62</t>
  </si>
  <si>
    <t>04124037/0001-62</t>
  </si>
  <si>
    <t>18734008/0001-47</t>
  </si>
  <si>
    <t>60397874/0001-56</t>
  </si>
  <si>
    <t>10981052/0001-40</t>
  </si>
  <si>
    <t>02210073/0001-33</t>
  </si>
  <si>
    <t>19807131/0001-03</t>
  </si>
  <si>
    <t>Cia luz e força sta cruz</t>
  </si>
  <si>
    <t>março</t>
  </si>
  <si>
    <t>CLJ salgado de souza</t>
  </si>
  <si>
    <t>Jofran com de prod p/ higien</t>
  </si>
  <si>
    <t>Sabesp</t>
  </si>
  <si>
    <t xml:space="preserve">Almeida, Marcoski </t>
  </si>
  <si>
    <t xml:space="preserve">Almeida e Chamorro </t>
  </si>
  <si>
    <t>12843117/0001-16</t>
  </si>
  <si>
    <t>Vivo telefonica brasil</t>
  </si>
  <si>
    <t>19493241/0001-48</t>
  </si>
  <si>
    <t>Biomed lab de analise clinica</t>
  </si>
  <si>
    <t>02365154/0001-02</t>
  </si>
  <si>
    <t xml:space="preserve">CM hospitalar </t>
  </si>
  <si>
    <t>04387721/0001-57</t>
  </si>
  <si>
    <t>CH Lazzari</t>
  </si>
  <si>
    <t>62436423/0001-06</t>
  </si>
  <si>
    <t>nf 641</t>
  </si>
  <si>
    <t>nf 622</t>
  </si>
  <si>
    <t>abril</t>
  </si>
  <si>
    <t>Biomed lab de analises clinicas</t>
  </si>
  <si>
    <t>Rodrigues e politori</t>
  </si>
  <si>
    <t>maio</t>
  </si>
  <si>
    <t xml:space="preserve">comercial rioclarense </t>
  </si>
  <si>
    <t>sodrogas</t>
  </si>
  <si>
    <t>Diverlav prod de limpeza</t>
  </si>
  <si>
    <t>Supermed com imp de prod hosp</t>
  </si>
  <si>
    <t xml:space="preserve">Com trasnp gas zanforlin </t>
  </si>
  <si>
    <t>Fujifilm do brasil</t>
  </si>
  <si>
    <t>12420164/0001-57</t>
  </si>
  <si>
    <t>RS admin e prest de serviço</t>
  </si>
  <si>
    <t>023365154/0001-02</t>
  </si>
  <si>
    <t>Cema- centro méd anestesiol</t>
  </si>
  <si>
    <t>18734088/0001-47</t>
  </si>
  <si>
    <t>Clinica med monteiro gomes</t>
  </si>
  <si>
    <t xml:space="preserve">Gastaldelo e Melo </t>
  </si>
  <si>
    <t>Vivo tlefonica</t>
  </si>
  <si>
    <t>Serviço méd Fartura ltda</t>
  </si>
  <si>
    <t>Dilceia Ap. de oliveira</t>
  </si>
  <si>
    <t>junho</t>
  </si>
  <si>
    <t xml:space="preserve">Athan henrique marques </t>
  </si>
  <si>
    <t>18519911/0001-95</t>
  </si>
  <si>
    <t>Cema centro med anestesiol</t>
  </si>
  <si>
    <t>Rogrigues e Politori</t>
  </si>
  <si>
    <t>Clinica odont e med milleo</t>
  </si>
  <si>
    <t>04809223/0001-55</t>
  </si>
  <si>
    <t>Clinica med e odont Taguai</t>
  </si>
  <si>
    <t>Clinica med Carvalho</t>
  </si>
  <si>
    <t>Gastaldelo melo cia ltda</t>
  </si>
  <si>
    <t>06960833/0001-/80</t>
  </si>
  <si>
    <t>julho</t>
  </si>
  <si>
    <t>10.09.15</t>
  </si>
  <si>
    <t>27.08.15</t>
  </si>
  <si>
    <t>28.08.15</t>
  </si>
  <si>
    <t>01.09.15</t>
  </si>
  <si>
    <t>02.09.15</t>
  </si>
  <si>
    <t>11.09.15</t>
  </si>
  <si>
    <t>17.09.15</t>
  </si>
  <si>
    <t>18.09.15</t>
  </si>
  <si>
    <t>12443377/0001-02</t>
  </si>
  <si>
    <t>11808105/0001-07</t>
  </si>
  <si>
    <t>09211278/0001-09</t>
  </si>
  <si>
    <t>04809233/0001-65</t>
  </si>
  <si>
    <t>Jofran com e prod p/ higien</t>
  </si>
  <si>
    <t>White martins</t>
  </si>
  <si>
    <t>Diverlab prod limpeza</t>
  </si>
  <si>
    <t>Cecilia Gobbo</t>
  </si>
  <si>
    <t>Pongeluppe informatica</t>
  </si>
  <si>
    <t>Dognani &amp; Santos</t>
  </si>
  <si>
    <t>Clinica med Monteiro Gomes</t>
  </si>
  <si>
    <t>Rodrigues e Poitori</t>
  </si>
  <si>
    <t>Almeida, Marcoski</t>
  </si>
  <si>
    <t>Gastaldelo Melo &amp; cia ltda</t>
  </si>
  <si>
    <t xml:space="preserve">Previdencia social </t>
  </si>
  <si>
    <t>impressos</t>
  </si>
  <si>
    <t>nf 13300</t>
  </si>
  <si>
    <t>nf 18760</t>
  </si>
  <si>
    <t>nf 20093</t>
  </si>
  <si>
    <t>nf 277</t>
  </si>
  <si>
    <t>nf 10238</t>
  </si>
  <si>
    <t>nf 512</t>
  </si>
  <si>
    <t>nf 921</t>
  </si>
  <si>
    <t>nf 401</t>
  </si>
  <si>
    <t>nf 154</t>
  </si>
  <si>
    <t>nf 373</t>
  </si>
  <si>
    <t>nf 330</t>
  </si>
  <si>
    <t>nf 1655</t>
  </si>
  <si>
    <t>nf 237</t>
  </si>
  <si>
    <t>25.09.15</t>
  </si>
  <si>
    <t>29.09.15</t>
  </si>
  <si>
    <t>30.09.15</t>
  </si>
  <si>
    <t xml:space="preserve">Karina Perez </t>
  </si>
  <si>
    <t>Naiana Borges</t>
  </si>
  <si>
    <t xml:space="preserve">Fernanda Neres </t>
  </si>
  <si>
    <t>Maria Fernanda S.A. Rivera</t>
  </si>
  <si>
    <t xml:space="preserve">Folha de pagto </t>
  </si>
  <si>
    <t>Adriano josé Rodrigues</t>
  </si>
  <si>
    <t>Danielle Rogeria A. Januario</t>
  </si>
  <si>
    <t>Prisila Ferrari Gonçalves</t>
  </si>
  <si>
    <t>nf 157</t>
  </si>
  <si>
    <t>agosto</t>
  </si>
  <si>
    <t>setembro</t>
  </si>
  <si>
    <r>
      <t xml:space="preserve">                   </t>
    </r>
    <r>
      <rPr>
        <b/>
        <sz val="12"/>
        <rFont val="Arial"/>
        <family val="2"/>
      </rPr>
      <t xml:space="preserve"> Coordenadoria Municipal de Saúde</t>
    </r>
  </si>
  <si>
    <t xml:space="preserve">outubro </t>
  </si>
  <si>
    <t>10.12.15</t>
  </si>
  <si>
    <t>Ingrid Vitoria Pereira</t>
  </si>
  <si>
    <t>Franciele Fabiane Silva</t>
  </si>
  <si>
    <t>Ida Carolina G. Fernandes</t>
  </si>
  <si>
    <t>Priscila F. Gonçalves</t>
  </si>
  <si>
    <t>Zenaide dos Reis</t>
  </si>
  <si>
    <t>Adriano José Rodrigues</t>
  </si>
  <si>
    <t>Dayane Cristina Caldena</t>
  </si>
  <si>
    <t>Cema Centro med anestesiol</t>
  </si>
  <si>
    <t>Folha de pagto</t>
  </si>
  <si>
    <t>Almeida e Marcoski</t>
  </si>
  <si>
    <t>clinica méd odont taguai</t>
  </si>
  <si>
    <t>Opção Saúde</t>
  </si>
  <si>
    <t>Taguai serv médicos</t>
  </si>
  <si>
    <t>Previdencia social</t>
  </si>
  <si>
    <t>04.12.15</t>
  </si>
  <si>
    <t>07.12.15</t>
  </si>
  <si>
    <t>11.12.15</t>
  </si>
  <si>
    <t>16.12.15</t>
  </si>
  <si>
    <t>18.12.15</t>
  </si>
  <si>
    <t>22978051/0001-25</t>
  </si>
  <si>
    <t>prestação io serviço</t>
  </si>
  <si>
    <t>nf 114</t>
  </si>
  <si>
    <t>nf 1197</t>
  </si>
  <si>
    <t>nf 165</t>
  </si>
  <si>
    <t>nf 369</t>
  </si>
  <si>
    <t>nf 354</t>
  </si>
  <si>
    <t>nf 403</t>
  </si>
  <si>
    <t>nf 637</t>
  </si>
  <si>
    <t>nf 404</t>
  </si>
  <si>
    <t>nf 34</t>
  </si>
  <si>
    <t>novembro</t>
  </si>
  <si>
    <r>
      <t xml:space="preserve">                       </t>
    </r>
    <r>
      <rPr>
        <b/>
        <sz val="11"/>
        <rFont val="Arial"/>
        <family val="2"/>
      </rPr>
      <t>COORDENADORIA MUNICIPAL DE SAÚDE</t>
    </r>
  </si>
  <si>
    <t xml:space="preserve">          COORDENADORIA MUNICIPAL DE SAÚDE</t>
  </si>
  <si>
    <t xml:space="preserve">SANTA CASA DE MISERIÓRDIA DE TAQUARITUBA </t>
  </si>
  <si>
    <t>sódrogas</t>
  </si>
  <si>
    <t xml:space="preserve">cm hospitalar </t>
  </si>
  <si>
    <t>supermed</t>
  </si>
  <si>
    <t>servimed</t>
  </si>
  <si>
    <t>c/c341-0</t>
  </si>
  <si>
    <t>janeiro</t>
  </si>
  <si>
    <t>Taquarituba, 20 de fevereiro de 2018</t>
  </si>
  <si>
    <t>008/2018</t>
  </si>
  <si>
    <t>08.02.2018</t>
  </si>
  <si>
    <t>02.01.18</t>
  </si>
  <si>
    <t xml:space="preserve">linde gasaes </t>
  </si>
  <si>
    <t>60619202/0057-00</t>
  </si>
  <si>
    <t>nf 727</t>
  </si>
  <si>
    <t>04.01.18</t>
  </si>
  <si>
    <t>nf 471</t>
  </si>
  <si>
    <t>05.01.18</t>
  </si>
  <si>
    <t>felitti com prod radiol.</t>
  </si>
  <si>
    <t>nf 5744</t>
  </si>
  <si>
    <t>nf 66616</t>
  </si>
  <si>
    <t>11.01.18</t>
  </si>
  <si>
    <t>macromed ltda</t>
  </si>
  <si>
    <t>53246997/0001-20</t>
  </si>
  <si>
    <t>nf 545942</t>
  </si>
  <si>
    <t>anbioton import. Ltda</t>
  </si>
  <si>
    <t>11260846/0001-87</t>
  </si>
  <si>
    <t>nf 60848</t>
  </si>
  <si>
    <t>supermed ltda</t>
  </si>
  <si>
    <t>11206099/0001-07</t>
  </si>
  <si>
    <t>nf 120334</t>
  </si>
  <si>
    <t>13.01.18</t>
  </si>
  <si>
    <t>nf 136071</t>
  </si>
  <si>
    <t>16.01.18</t>
  </si>
  <si>
    <t>auge clean ltda</t>
  </si>
  <si>
    <t>24568457/0001-65</t>
  </si>
  <si>
    <t>nf 8012</t>
  </si>
  <si>
    <t>nf 623</t>
  </si>
  <si>
    <t>17.01.18</t>
  </si>
  <si>
    <t xml:space="preserve">RR rezende </t>
  </si>
  <si>
    <t>prestação de serviços</t>
  </si>
  <si>
    <t>nf 827</t>
  </si>
  <si>
    <t>alban ltda</t>
  </si>
  <si>
    <t>66908955/0001-50</t>
  </si>
  <si>
    <t>nf 10811</t>
  </si>
  <si>
    <t>mult med equip. hosp. Ltda</t>
  </si>
  <si>
    <t>62334156/0001-66</t>
  </si>
  <si>
    <t>nf 26336</t>
  </si>
  <si>
    <t>19.01.18</t>
  </si>
  <si>
    <t xml:space="preserve">gama sonic ltda </t>
  </si>
  <si>
    <t>54485875/0001-50</t>
  </si>
  <si>
    <t>nf 782</t>
  </si>
  <si>
    <t>fabiano silva chain</t>
  </si>
  <si>
    <t>22716553/0001-88</t>
  </si>
  <si>
    <t>nf 1369</t>
  </si>
  <si>
    <t>22.01.18</t>
  </si>
  <si>
    <t>nf 224649</t>
  </si>
  <si>
    <t>24.01.18</t>
  </si>
  <si>
    <t xml:space="preserve">christiene f.s.gabriel </t>
  </si>
  <si>
    <t>67859413/0001-05</t>
  </si>
  <si>
    <t>materiais de escrit.</t>
  </si>
  <si>
    <t>nf 4121</t>
  </si>
  <si>
    <t>cirurgica neves</t>
  </si>
  <si>
    <t>04182003/0001-44</t>
  </si>
  <si>
    <t>nf 2879</t>
  </si>
  <si>
    <t>26.01.18</t>
  </si>
  <si>
    <t>53246997/0001-07</t>
  </si>
  <si>
    <t>nf 549480</t>
  </si>
  <si>
    <t>29.01.18</t>
  </si>
  <si>
    <t xml:space="preserve">josé rafael angelis </t>
  </si>
  <si>
    <t>17370587/0001-23</t>
  </si>
  <si>
    <t>nf 591</t>
  </si>
  <si>
    <t>31.01.18</t>
  </si>
  <si>
    <t>fabio edral pacheco</t>
  </si>
  <si>
    <t>lucas balduino pires</t>
  </si>
  <si>
    <t>clebiane de fatima rodrigues</t>
  </si>
  <si>
    <t>30.01.18</t>
  </si>
  <si>
    <t>alexsandro roman fernandes</t>
  </si>
  <si>
    <t>nf 434</t>
  </si>
  <si>
    <t>folha de pagamento</t>
  </si>
  <si>
    <t>clinica odont med milléo</t>
  </si>
  <si>
    <t>nf 3377</t>
  </si>
  <si>
    <t>longevita</t>
  </si>
  <si>
    <t>05405655/0001-63</t>
  </si>
  <si>
    <t>nf 302</t>
  </si>
  <si>
    <t>lazara ap. nunes</t>
  </si>
  <si>
    <t>nf 842</t>
  </si>
  <si>
    <t>sany gabriele almeida</t>
  </si>
  <si>
    <t>nf 4</t>
  </si>
  <si>
    <t>01.02.18</t>
  </si>
  <si>
    <t>almeida &amp; marcoski ltda</t>
  </si>
  <si>
    <t>nf 605</t>
  </si>
  <si>
    <t>nf 604</t>
  </si>
  <si>
    <t>09.02.18</t>
  </si>
  <si>
    <t xml:space="preserve">mega doce pão </t>
  </si>
  <si>
    <t>07866845/0001-03</t>
  </si>
  <si>
    <t>generos alimentícios</t>
  </si>
  <si>
    <t>3526/3505</t>
  </si>
  <si>
    <t>3504/3502/3510</t>
  </si>
  <si>
    <t>15.02.18</t>
  </si>
  <si>
    <t xml:space="preserve">vieira, quijada </t>
  </si>
  <si>
    <t>26656286/0001-51</t>
  </si>
  <si>
    <t>nf 49</t>
  </si>
  <si>
    <t>08/2018</t>
  </si>
  <si>
    <t>sdo 01.03</t>
  </si>
  <si>
    <t>07.03.18</t>
  </si>
  <si>
    <t>09.01.18</t>
  </si>
  <si>
    <t>CR de goes</t>
  </si>
  <si>
    <t>07434247/0001-65</t>
  </si>
  <si>
    <t xml:space="preserve">materiais gerais </t>
  </si>
  <si>
    <t>nf 047</t>
  </si>
  <si>
    <t>29288851/0001-63</t>
  </si>
  <si>
    <t>rodrigo gomes</t>
  </si>
  <si>
    <t>05.02.18</t>
  </si>
  <si>
    <t>jp ind. Farmaceutica</t>
  </si>
  <si>
    <t>nf 111210</t>
  </si>
  <si>
    <t>06.02.18</t>
  </si>
  <si>
    <t>nf 506250</t>
  </si>
  <si>
    <t>ariane de almeida</t>
  </si>
  <si>
    <t>04386068/0001-10</t>
  </si>
  <si>
    <t>nf 7722</t>
  </si>
  <si>
    <t>07.02.18</t>
  </si>
  <si>
    <t>nf 131370</t>
  </si>
  <si>
    <t>macromed</t>
  </si>
  <si>
    <t>nf 551974</t>
  </si>
  <si>
    <t>23.02.18</t>
  </si>
  <si>
    <t xml:space="preserve">pvt com e manut de móveis </t>
  </si>
  <si>
    <t>65840795/0001-91</t>
  </si>
  <si>
    <t>nf 9693</t>
  </si>
  <si>
    <t xml:space="preserve">parte </t>
  </si>
  <si>
    <t>27.02.18</t>
  </si>
  <si>
    <t>marta maria c. santos</t>
  </si>
  <si>
    <t>28.02.18</t>
  </si>
  <si>
    <t>ednea cristina toledo</t>
  </si>
  <si>
    <t>04329661/0001-16</t>
  </si>
  <si>
    <t>nf 1856</t>
  </si>
  <si>
    <t>biomed lab de analise clínica</t>
  </si>
  <si>
    <t>nf 899</t>
  </si>
  <si>
    <t>camila martins barbosa</t>
  </si>
  <si>
    <t>ironice rod mendes</t>
  </si>
  <si>
    <t>clebiane fatima rodrigues</t>
  </si>
  <si>
    <t>clinica médica saúde plena</t>
  </si>
  <si>
    <t>28960309/0001-64</t>
  </si>
  <si>
    <t xml:space="preserve">alexsandro roman fernandes </t>
  </si>
  <si>
    <t>nf 447</t>
  </si>
  <si>
    <t>clj salgado de souza prest. Serv.</t>
  </si>
  <si>
    <t>nf 850</t>
  </si>
  <si>
    <t>02.03.18</t>
  </si>
  <si>
    <t>dognani &amp; santos</t>
  </si>
  <si>
    <t>11808103/0001-07</t>
  </si>
  <si>
    <t>nf 1204</t>
  </si>
  <si>
    <t>03.03.18</t>
  </si>
  <si>
    <t xml:space="preserve">ariane de almeida </t>
  </si>
  <si>
    <t>04386068/0001-01</t>
  </si>
  <si>
    <t>nf 7849</t>
  </si>
  <si>
    <t>05.03.18</t>
  </si>
  <si>
    <t xml:space="preserve">almeida e chamorro </t>
  </si>
  <si>
    <t>nf 489</t>
  </si>
  <si>
    <t>nf 488</t>
  </si>
  <si>
    <t xml:space="preserve">longevita </t>
  </si>
  <si>
    <t>04405655/0001-63</t>
  </si>
  <si>
    <t xml:space="preserve">rodrigues e politori </t>
  </si>
  <si>
    <t>nf 892</t>
  </si>
  <si>
    <t xml:space="preserve">gastaldelo e melo </t>
  </si>
  <si>
    <t xml:space="preserve">clinica médica monteiro gomes </t>
  </si>
  <si>
    <t>nf 272</t>
  </si>
  <si>
    <t>06.03.18</t>
  </si>
  <si>
    <t>clinica m´dica odont taguari ltda</t>
  </si>
  <si>
    <t xml:space="preserve">almeida e marcoski </t>
  </si>
  <si>
    <t>fgts</t>
  </si>
  <si>
    <t xml:space="preserve">almeida &amp; marcoski </t>
  </si>
  <si>
    <t>12.03.18</t>
  </si>
  <si>
    <t xml:space="preserve">clinica méd odont taguai </t>
  </si>
  <si>
    <t>nf 16</t>
  </si>
  <si>
    <t xml:space="preserve">souza diagnóstico por imagem </t>
  </si>
  <si>
    <t>15541350/0001-32</t>
  </si>
  <si>
    <t>nf 965</t>
  </si>
  <si>
    <t>14.03.18</t>
  </si>
  <si>
    <t xml:space="preserve">vieira e quijada </t>
  </si>
  <si>
    <t>nf 60</t>
  </si>
  <si>
    <t>Taquarituba, 04 de abril  de 2018</t>
  </si>
  <si>
    <t>cx. 341-0</t>
  </si>
  <si>
    <t>sdo 01.04</t>
  </si>
  <si>
    <t>05.04.18</t>
  </si>
  <si>
    <t>29.03.18</t>
  </si>
  <si>
    <t>nf 911</t>
  </si>
  <si>
    <t>Clinica médica Saúde Plena ltda</t>
  </si>
  <si>
    <t>28906309/0001-64</t>
  </si>
  <si>
    <t>Longevita clinica médica ltda</t>
  </si>
  <si>
    <t>nf 323</t>
  </si>
  <si>
    <t xml:space="preserve">Clinica médica odont. Taguai </t>
  </si>
  <si>
    <t>nf 20</t>
  </si>
  <si>
    <t>nf 21</t>
  </si>
  <si>
    <t xml:space="preserve">Gastaldelo Melo &amp; cia ltda </t>
  </si>
  <si>
    <t>nf 390</t>
  </si>
  <si>
    <t xml:space="preserve">clinica odont e médica milleo </t>
  </si>
  <si>
    <t>nf 3506</t>
  </si>
  <si>
    <t>31.03.18</t>
  </si>
  <si>
    <t xml:space="preserve">lazara ap. nunes </t>
  </si>
  <si>
    <t>Klecya gonç dos Santos Costa</t>
  </si>
  <si>
    <t xml:space="preserve">Fabio edral pacheco </t>
  </si>
  <si>
    <t>13º salario/18</t>
  </si>
  <si>
    <t>02.04.18</t>
  </si>
  <si>
    <t>nf 467</t>
  </si>
  <si>
    <t>03.04.18</t>
  </si>
  <si>
    <t xml:space="preserve">almeida &amp; marcoski méd </t>
  </si>
  <si>
    <t>nf 633</t>
  </si>
  <si>
    <t>nf 632</t>
  </si>
  <si>
    <t>19.04.18</t>
  </si>
  <si>
    <t>cia luze força cpfl</t>
  </si>
  <si>
    <t>Taquarituba, 02 de maio de 2018</t>
  </si>
  <si>
    <t>sdo 01/mai</t>
  </si>
  <si>
    <t>07.05.18</t>
  </si>
  <si>
    <t>26.04.18</t>
  </si>
  <si>
    <t>marcela de souza toledo</t>
  </si>
  <si>
    <t>27.04.18</t>
  </si>
  <si>
    <t xml:space="preserve">clinica odont e med milléo </t>
  </si>
  <si>
    <t>nf 482</t>
  </si>
  <si>
    <t>nf 3543</t>
  </si>
  <si>
    <t>30.04.18</t>
  </si>
  <si>
    <t>longevita clinica médica</t>
  </si>
  <si>
    <t>gastaldelo e melo</t>
  </si>
  <si>
    <t xml:space="preserve">clinica med odont taguaí </t>
  </si>
  <si>
    <t xml:space="preserve">clinica med monteigo gomes </t>
  </si>
  <si>
    <t>nf 281</t>
  </si>
  <si>
    <t>nf 926</t>
  </si>
  <si>
    <t>nf 504</t>
  </si>
  <si>
    <t>nf 395</t>
  </si>
  <si>
    <t>nf 36</t>
  </si>
  <si>
    <t>clj salgado de souza</t>
  </si>
  <si>
    <t>larissa benini lara campos</t>
  </si>
  <si>
    <t>maria de lourdes correa</t>
  </si>
  <si>
    <t>klecya gonç stos costa</t>
  </si>
  <si>
    <t>nf 875</t>
  </si>
  <si>
    <t>ademir de oliveira</t>
  </si>
  <si>
    <t>02.05.18</t>
  </si>
  <si>
    <t>almeida e marcoski</t>
  </si>
  <si>
    <t>nf 643</t>
  </si>
  <si>
    <t>nf 642</t>
  </si>
  <si>
    <t>03.05.18</t>
  </si>
  <si>
    <t>amanda meira cimatti</t>
  </si>
  <si>
    <t>nf 55</t>
  </si>
  <si>
    <t>odair alves medicina</t>
  </si>
  <si>
    <t>nf 63</t>
  </si>
  <si>
    <t>18.05.18</t>
  </si>
  <si>
    <t xml:space="preserve">ministério da fazenda </t>
  </si>
  <si>
    <t>07.06.18</t>
  </si>
  <si>
    <t>11.05.18</t>
  </si>
  <si>
    <t xml:space="preserve">andré cassanho neto </t>
  </si>
  <si>
    <t>13823879/0001-13</t>
  </si>
  <si>
    <t>nf 1467</t>
  </si>
  <si>
    <t>12420164/0002-38</t>
  </si>
  <si>
    <t>nf 478545</t>
  </si>
  <si>
    <t xml:space="preserve">supermed ltda </t>
  </si>
  <si>
    <t>nf 173084</t>
  </si>
  <si>
    <t xml:space="preserve">r.campoi </t>
  </si>
  <si>
    <t>08638292/0001-02</t>
  </si>
  <si>
    <t>nf 48868</t>
  </si>
  <si>
    <t>31.05.18</t>
  </si>
  <si>
    <t>Camila martins Barbosa</t>
  </si>
  <si>
    <t>Lucas Balduino Pires</t>
  </si>
  <si>
    <t xml:space="preserve">folha de pagamento </t>
  </si>
  <si>
    <t>21.05.18</t>
  </si>
  <si>
    <t xml:space="preserve">pvt com e man de móveis </t>
  </si>
  <si>
    <t>nf 10589</t>
  </si>
  <si>
    <t>30.05.18</t>
  </si>
  <si>
    <t>taguai serv médicos ltda</t>
  </si>
  <si>
    <t>nf 178</t>
  </si>
  <si>
    <t>nf 957</t>
  </si>
  <si>
    <t xml:space="preserve">clinica méd saúde plena </t>
  </si>
  <si>
    <t>nf 37</t>
  </si>
  <si>
    <t xml:space="preserve">clinica odont e méd milléo </t>
  </si>
  <si>
    <t>nf 3614</t>
  </si>
  <si>
    <t>longevita clinica méd ltda</t>
  </si>
  <si>
    <t>nf 342</t>
  </si>
  <si>
    <t xml:space="preserve">biomed lab de analise clinicas </t>
  </si>
  <si>
    <t>nf 948</t>
  </si>
  <si>
    <t>amanda noronha m cimatti</t>
  </si>
  <si>
    <t>24059220/0001-59</t>
  </si>
  <si>
    <t>nf 59</t>
  </si>
  <si>
    <t>nf 487</t>
  </si>
  <si>
    <t xml:space="preserve">almeida e chamorro - </t>
  </si>
  <si>
    <t>nf 510</t>
  </si>
  <si>
    <t>nf 509</t>
  </si>
  <si>
    <t xml:space="preserve">clinica médica carvalho </t>
  </si>
  <si>
    <t>nf 248</t>
  </si>
  <si>
    <t xml:space="preserve">clj salgado de souza </t>
  </si>
  <si>
    <t>nf 886</t>
  </si>
  <si>
    <t>clinica méd monteiro gomes</t>
  </si>
  <si>
    <t>nf 284</t>
  </si>
  <si>
    <t xml:space="preserve">gastaldelo e melo &amp; cia ltda </t>
  </si>
  <si>
    <t>serviço méd silva eireli</t>
  </si>
  <si>
    <t>29621756/0001-30</t>
  </si>
  <si>
    <t>nf 18</t>
  </si>
  <si>
    <t>nf 15</t>
  </si>
  <si>
    <t>clinica med odontl taguai ltda</t>
  </si>
  <si>
    <t>nf 51</t>
  </si>
  <si>
    <t>01.06.18</t>
  </si>
  <si>
    <t>auto posto zanforlin</t>
  </si>
  <si>
    <t>52476850/0001-64</t>
  </si>
  <si>
    <t>combustivel</t>
  </si>
  <si>
    <t>nf 25703</t>
  </si>
  <si>
    <t>nf 16721</t>
  </si>
  <si>
    <t>04.06.18</t>
  </si>
  <si>
    <t xml:space="preserve">odair alves medicina </t>
  </si>
  <si>
    <t>23928746/0001-65</t>
  </si>
  <si>
    <t>nf 65</t>
  </si>
  <si>
    <t>Taquarituba, 29 de junho de 2017</t>
  </si>
  <si>
    <t xml:space="preserve">JUNHO 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</si>
</sst>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/yy;@"/>
    <numFmt numFmtId="174" formatCode="dd/mm/yy;@"/>
    <numFmt numFmtId="175" formatCode="[$-416]d\-mmm;@"/>
    <numFmt numFmtId="176" formatCode="d/m;@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Times New Roman"/>
      <family val="0"/>
    </font>
    <font>
      <b/>
      <i/>
      <sz val="13"/>
      <color indexed="8"/>
      <name val="Times New Roman"/>
      <family val="0"/>
    </font>
    <font>
      <b/>
      <i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9" xfId="0" applyBorder="1" applyAlignment="1" applyProtection="1">
      <alignment horizontal="right"/>
      <protection/>
    </xf>
    <xf numFmtId="0" fontId="0" fillId="0" borderId="21" xfId="0" applyBorder="1" applyAlignment="1" applyProtection="1">
      <alignment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4" fillId="33" borderId="24" xfId="0" applyFont="1" applyFill="1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171" fontId="0" fillId="33" borderId="28" xfId="60" applyFont="1" applyFill="1" applyBorder="1" applyAlignment="1" applyProtection="1">
      <alignment horizontal="center" vertical="center" wrapText="1"/>
      <protection/>
    </xf>
    <xf numFmtId="171" fontId="0" fillId="33" borderId="25" xfId="60" applyFont="1" applyFill="1" applyBorder="1" applyAlignment="1" applyProtection="1">
      <alignment vertical="center" wrapText="1"/>
      <protection/>
    </xf>
    <xf numFmtId="171" fontId="0" fillId="33" borderId="29" xfId="60" applyFont="1" applyFill="1" applyBorder="1" applyAlignment="1" applyProtection="1">
      <alignment vertical="center" wrapText="1"/>
      <protection/>
    </xf>
    <xf numFmtId="171" fontId="0" fillId="33" borderId="30" xfId="6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3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left"/>
      <protection/>
    </xf>
    <xf numFmtId="0" fontId="0" fillId="0" borderId="34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171" fontId="0" fillId="0" borderId="35" xfId="60" applyFont="1" applyBorder="1" applyAlignment="1" applyProtection="1">
      <alignment horizontal="center"/>
      <protection/>
    </xf>
    <xf numFmtId="171" fontId="0" fillId="0" borderId="36" xfId="60" applyFont="1" applyBorder="1" applyAlignment="1" applyProtection="1">
      <alignment horizontal="center"/>
      <protection/>
    </xf>
    <xf numFmtId="171" fontId="0" fillId="0" borderId="27" xfId="60" applyFont="1" applyBorder="1" applyAlignment="1" applyProtection="1">
      <alignment horizontal="right"/>
      <protection/>
    </xf>
    <xf numFmtId="171" fontId="0" fillId="0" borderId="37" xfId="60" applyFont="1" applyBorder="1" applyAlignment="1" applyProtection="1">
      <alignment/>
      <protection locked="0"/>
    </xf>
    <xf numFmtId="171" fontId="0" fillId="0" borderId="38" xfId="60" applyFont="1" applyBorder="1" applyAlignment="1" applyProtection="1">
      <alignment/>
      <protection locked="0"/>
    </xf>
    <xf numFmtId="171" fontId="0" fillId="0" borderId="34" xfId="60" applyFont="1" applyBorder="1" applyAlignment="1" applyProtection="1">
      <alignment/>
      <protection/>
    </xf>
    <xf numFmtId="171" fontId="0" fillId="0" borderId="39" xfId="60" applyFont="1" applyBorder="1" applyAlignment="1" applyProtection="1">
      <alignment/>
      <protection locked="0"/>
    </xf>
    <xf numFmtId="171" fontId="0" fillId="0" borderId="40" xfId="60" applyFont="1" applyBorder="1" applyAlignment="1" applyProtection="1">
      <alignment/>
      <protection locked="0"/>
    </xf>
    <xf numFmtId="175" fontId="0" fillId="0" borderId="25" xfId="0" applyNumberFormat="1" applyBorder="1" applyAlignment="1" applyProtection="1">
      <alignment horizontal="right"/>
      <protection/>
    </xf>
    <xf numFmtId="175" fontId="0" fillId="0" borderId="10" xfId="0" applyNumberFormat="1" applyBorder="1" applyAlignment="1" applyProtection="1">
      <alignment horizontal="right"/>
      <protection locked="0"/>
    </xf>
    <xf numFmtId="175" fontId="0" fillId="0" borderId="41" xfId="0" applyNumberFormat="1" applyBorder="1" applyAlignment="1" applyProtection="1">
      <alignment horizontal="right"/>
      <protection locked="0"/>
    </xf>
    <xf numFmtId="171" fontId="6" fillId="0" borderId="34" xfId="6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 locked="0"/>
    </xf>
    <xf numFmtId="171" fontId="0" fillId="0" borderId="35" xfId="60" applyFont="1" applyBorder="1" applyAlignment="1" applyProtection="1">
      <alignment/>
      <protection/>
    </xf>
    <xf numFmtId="171" fontId="0" fillId="0" borderId="36" xfId="60" applyFont="1" applyBorder="1" applyAlignment="1" applyProtection="1">
      <alignment/>
      <protection/>
    </xf>
    <xf numFmtId="171" fontId="0" fillId="0" borderId="27" xfId="60" applyFont="1" applyBorder="1" applyAlignment="1" applyProtection="1">
      <alignment/>
      <protection/>
    </xf>
    <xf numFmtId="171" fontId="4" fillId="33" borderId="27" xfId="60" applyFont="1" applyFill="1" applyBorder="1" applyAlignment="1" applyProtection="1">
      <alignment horizontal="center" vertical="center" wrapText="1"/>
      <protection/>
    </xf>
    <xf numFmtId="171" fontId="0" fillId="0" borderId="10" xfId="60" applyFont="1" applyBorder="1" applyAlignment="1" applyProtection="1">
      <alignment/>
      <protection locked="0"/>
    </xf>
    <xf numFmtId="171" fontId="0" fillId="0" borderId="10" xfId="60" applyFont="1" applyFill="1" applyBorder="1" applyAlignment="1" applyProtection="1">
      <alignment/>
      <protection locked="0"/>
    </xf>
    <xf numFmtId="171" fontId="4" fillId="0" borderId="10" xfId="60" applyFont="1" applyBorder="1" applyAlignment="1" applyProtection="1">
      <alignment/>
      <protection/>
    </xf>
    <xf numFmtId="171" fontId="4" fillId="0" borderId="42" xfId="60" applyFont="1" applyBorder="1" applyAlignment="1" applyProtection="1">
      <alignment/>
      <protection/>
    </xf>
    <xf numFmtId="3" fontId="0" fillId="0" borderId="10" xfId="0" applyNumberForma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171" fontId="0" fillId="0" borderId="38" xfId="60" applyFont="1" applyBorder="1" applyAlignment="1" applyProtection="1">
      <alignment horizontal="right"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171" fontId="0" fillId="0" borderId="44" xfId="60" applyFont="1" applyBorder="1" applyAlignment="1" applyProtection="1">
      <alignment/>
      <protection locked="0"/>
    </xf>
    <xf numFmtId="171" fontId="0" fillId="0" borderId="45" xfId="60" applyFont="1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171" fontId="0" fillId="0" borderId="34" xfId="60" applyFont="1" applyBorder="1" applyAlignment="1" applyProtection="1">
      <alignment/>
      <protection/>
    </xf>
    <xf numFmtId="175" fontId="0" fillId="0" borderId="10" xfId="0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75" fontId="0" fillId="0" borderId="41" xfId="0" applyNumberFormat="1" applyFont="1" applyBorder="1" applyAlignment="1" applyProtection="1">
      <alignment horizontal="right"/>
      <protection locked="0"/>
    </xf>
    <xf numFmtId="0" fontId="0" fillId="0" borderId="41" xfId="0" applyFont="1" applyBorder="1" applyAlignment="1" applyProtection="1">
      <alignment/>
      <protection locked="0"/>
    </xf>
    <xf numFmtId="0" fontId="0" fillId="0" borderId="43" xfId="0" applyFon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46" xfId="0" applyFont="1" applyBorder="1" applyAlignment="1" applyProtection="1">
      <alignment/>
      <protection locked="0"/>
    </xf>
    <xf numFmtId="0" fontId="0" fillId="0" borderId="47" xfId="0" applyBorder="1" applyAlignment="1" applyProtection="1">
      <alignment horizontal="left"/>
      <protection/>
    </xf>
    <xf numFmtId="0" fontId="0" fillId="0" borderId="25" xfId="0" applyBorder="1" applyAlignment="1" applyProtection="1">
      <alignment horizontal="center"/>
      <protection/>
    </xf>
    <xf numFmtId="171" fontId="0" fillId="0" borderId="29" xfId="60" applyFont="1" applyBorder="1" applyAlignment="1" applyProtection="1">
      <alignment horizontal="center"/>
      <protection/>
    </xf>
    <xf numFmtId="171" fontId="0" fillId="0" borderId="48" xfId="60" applyFont="1" applyBorder="1" applyAlignment="1" applyProtection="1">
      <alignment horizontal="center"/>
      <protection/>
    </xf>
    <xf numFmtId="171" fontId="0" fillId="0" borderId="49" xfId="60" applyFont="1" applyBorder="1" applyAlignment="1" applyProtection="1">
      <alignment horizontal="right"/>
      <protection/>
    </xf>
    <xf numFmtId="0" fontId="0" fillId="0" borderId="49" xfId="0" applyBorder="1" applyAlignment="1" applyProtection="1">
      <alignment/>
      <protection/>
    </xf>
    <xf numFmtId="0" fontId="0" fillId="0" borderId="25" xfId="0" applyBorder="1" applyAlignment="1" applyProtection="1">
      <alignment horizontal="left"/>
      <protection/>
    </xf>
    <xf numFmtId="171" fontId="0" fillId="0" borderId="0" xfId="0" applyNumberForma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175" fontId="0" fillId="0" borderId="25" xfId="0" applyNumberFormat="1" applyFont="1" applyBorder="1" applyAlignment="1" applyProtection="1">
      <alignment horizontal="right"/>
      <protection/>
    </xf>
    <xf numFmtId="0" fontId="0" fillId="0" borderId="47" xfId="0" applyFont="1" applyBorder="1" applyAlignment="1" applyProtection="1">
      <alignment horizontal="left"/>
      <protection/>
    </xf>
    <xf numFmtId="0" fontId="0" fillId="0" borderId="33" xfId="0" applyBorder="1" applyAlignment="1" applyProtection="1">
      <alignment horizontal="left"/>
      <protection/>
    </xf>
    <xf numFmtId="4" fontId="0" fillId="0" borderId="27" xfId="0" applyNumberFormat="1" applyBorder="1" applyAlignment="1" applyProtection="1">
      <alignment/>
      <protection/>
    </xf>
    <xf numFmtId="0" fontId="1" fillId="0" borderId="34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 horizontal="left"/>
      <protection/>
    </xf>
    <xf numFmtId="0" fontId="4" fillId="33" borderId="15" xfId="0" applyFont="1" applyFill="1" applyBorder="1" applyAlignment="1" applyProtection="1">
      <alignment horizontal="left"/>
      <protection/>
    </xf>
    <xf numFmtId="0" fontId="4" fillId="33" borderId="24" xfId="0" applyFont="1" applyFill="1" applyBorder="1" applyAlignment="1" applyProtection="1">
      <alignment horizontal="left"/>
      <protection/>
    </xf>
    <xf numFmtId="0" fontId="0" fillId="0" borderId="16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4" fillId="33" borderId="50" xfId="0" applyFont="1" applyFill="1" applyBorder="1" applyAlignment="1" applyProtection="1">
      <alignment horizontal="center" vertical="center" wrapText="1"/>
      <protection/>
    </xf>
    <xf numFmtId="0" fontId="4" fillId="33" borderId="51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right"/>
      <protection locked="0"/>
    </xf>
    <xf numFmtId="0" fontId="4" fillId="33" borderId="52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4" fillId="33" borderId="53" xfId="0" applyFont="1" applyFill="1" applyBorder="1" applyAlignment="1" applyProtection="1">
      <alignment horizontal="center" vertical="center" wrapText="1"/>
      <protection/>
    </xf>
    <xf numFmtId="0" fontId="4" fillId="33" borderId="54" xfId="0" applyFont="1" applyFill="1" applyBorder="1" applyAlignment="1" applyProtection="1">
      <alignment horizontal="center" vertical="center" wrapText="1"/>
      <protection/>
    </xf>
    <xf numFmtId="0" fontId="4" fillId="33" borderId="30" xfId="0" applyFont="1" applyFill="1" applyBorder="1" applyAlignment="1" applyProtection="1">
      <alignment horizontal="center" vertical="center" wrapText="1"/>
      <protection/>
    </xf>
    <xf numFmtId="0" fontId="4" fillId="33" borderId="55" xfId="0" applyFont="1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56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/>
      <protection/>
    </xf>
    <xf numFmtId="0" fontId="0" fillId="0" borderId="57" xfId="0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56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5" fillId="33" borderId="44" xfId="0" applyFont="1" applyFill="1" applyBorder="1" applyAlignment="1" applyProtection="1">
      <alignment horizontal="center"/>
      <protection/>
    </xf>
    <xf numFmtId="0" fontId="5" fillId="33" borderId="58" xfId="0" applyFont="1" applyFill="1" applyBorder="1" applyAlignment="1" applyProtection="1">
      <alignment horizontal="center"/>
      <protection/>
    </xf>
    <xf numFmtId="0" fontId="0" fillId="0" borderId="59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/>
    </xf>
    <xf numFmtId="0" fontId="0" fillId="0" borderId="56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49" fontId="0" fillId="0" borderId="14" xfId="0" applyNumberFormat="1" applyFill="1" applyBorder="1" applyAlignment="1" applyProtection="1">
      <alignment horizontal="center"/>
      <protection locked="0"/>
    </xf>
    <xf numFmtId="0" fontId="0" fillId="0" borderId="60" xfId="0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33" borderId="61" xfId="0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49" fontId="0" fillId="0" borderId="14" xfId="0" applyNumberFormat="1" applyBorder="1" applyAlignment="1" applyProtection="1">
      <alignment horizontal="center"/>
      <protection/>
    </xf>
    <xf numFmtId="0" fontId="0" fillId="0" borderId="14" xfId="0" applyNumberFormat="1" applyBorder="1" applyAlignment="1" applyProtection="1">
      <alignment horizontal="center"/>
      <protection/>
    </xf>
    <xf numFmtId="0" fontId="0" fillId="0" borderId="60" xfId="0" applyNumberFormat="1" applyBorder="1" applyAlignment="1" applyProtection="1">
      <alignment horizontal="center"/>
      <protection/>
    </xf>
    <xf numFmtId="0" fontId="0" fillId="0" borderId="56" xfId="0" applyNumberFormat="1" applyFill="1" applyBorder="1" applyAlignment="1" applyProtection="1">
      <alignment horizontal="center"/>
      <protection/>
    </xf>
    <xf numFmtId="0" fontId="0" fillId="0" borderId="24" xfId="0" applyNumberFormat="1" applyFill="1" applyBorder="1" applyAlignment="1" applyProtection="1">
      <alignment horizontal="center"/>
      <protection/>
    </xf>
    <xf numFmtId="0" fontId="0" fillId="0" borderId="59" xfId="0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60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59" xfId="0" applyFont="1" applyBorder="1" applyAlignment="1" applyProtection="1">
      <alignment horizontal="center"/>
      <protection/>
    </xf>
    <xf numFmtId="17" fontId="0" fillId="0" borderId="60" xfId="0" applyNumberForma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90"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" name="Picture 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" name="Picture 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9525</xdr:rowOff>
    </xdr:from>
    <xdr:to>
      <xdr:col>6</xdr:col>
      <xdr:colOff>466725</xdr:colOff>
      <xdr:row>3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66750" y="9525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</a:rPr>
            <a:t>PREFEITURA DO MUNICÍPIO DE TAQUARITUBA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" name="Picture 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5" name="Picture 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7" name="Picture 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9" name="Picture 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1" name="Picture 1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3" name="Picture 1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5" name="Picture 1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7" name="Picture 1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9" name="Picture 1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1" name="Picture 2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3" name="Picture 2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5" name="Picture 2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7" name="Picture 2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9" name="Picture 2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1" name="Picture 3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0</xdr:row>
      <xdr:rowOff>47625</xdr:rowOff>
    </xdr:from>
    <xdr:to>
      <xdr:col>6</xdr:col>
      <xdr:colOff>114300</xdr:colOff>
      <xdr:row>3</xdr:row>
      <xdr:rowOff>57150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600075" y="47625"/>
          <a:ext cx="6105525" cy="4953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" name="Picture 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" name="Picture 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5" name="Picture 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7" name="Picture 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9" name="Picture 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1" name="Picture 1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3" name="Picture 1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5" name="Picture 1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7" name="Picture 1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9" name="Picture 1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1" name="Picture 2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3" name="Picture 2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5" name="Picture 2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7" name="Picture 2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9" name="Picture 2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1" name="Picture 3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</a:rPr>
            <a:t>PREFEITURA DO MUNICÍPIO DE TAQUARITUBA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" name="Picture 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" name="Picture 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5" name="Picture 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7" name="Picture 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9" name="Picture 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1" name="Picture 1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3" name="Picture 1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5" name="Picture 1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7" name="Picture 1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9" name="Picture 1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1" name="Picture 2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3" name="Picture 2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5" name="Picture 2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7" name="Picture 2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9" name="Picture 2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1" name="Picture 3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0</xdr:rowOff>
    </xdr:from>
    <xdr:to>
      <xdr:col>6</xdr:col>
      <xdr:colOff>304800</xdr:colOff>
      <xdr:row>2</xdr:row>
      <xdr:rowOff>152400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676275" y="0"/>
          <a:ext cx="6219825" cy="4762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" name="Picture 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" name="Picture 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5" name="Picture 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7" name="Picture 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9" name="Picture 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1" name="Picture 1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3" name="Picture 1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5" name="Picture 1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7" name="Picture 1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9" name="Picture 1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1" name="Picture 2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3" name="Picture 2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5" name="Picture 2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7" name="Picture 2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9" name="Picture 2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1" name="Picture 3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3" name="Picture 3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34" name="Text Box 3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5" name="Picture 3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36" name="Text Box 3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7" name="Picture 3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38" name="Text Box 4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9" name="Picture 4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0" name="Text Box 4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41" name="Picture 4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2" name="Text Box 4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43" name="Picture 4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45" name="Picture 4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6" name="Text Box 4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47" name="Picture 4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8" name="Text Box 5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49" name="Picture 5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50" name="Text Box 5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51" name="Picture 5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52" name="Text Box 5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53" name="Picture 5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54" name="Text Box 5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55" name="Picture 5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56" name="Text Box 5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57" name="Picture 5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58" name="Text Box 6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59" name="Picture 6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60" name="Text Box 6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61" name="Picture 6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62" name="Text Box 6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63" name="Picture 6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6</xdr:col>
      <xdr:colOff>438150</xdr:colOff>
      <xdr:row>2</xdr:row>
      <xdr:rowOff>142875</xdr:rowOff>
    </xdr:to>
    <xdr:sp>
      <xdr:nvSpPr>
        <xdr:cNvPr id="64" name="Text Box 66"/>
        <xdr:cNvSpPr txBox="1">
          <a:spLocks noChangeArrowheads="1"/>
        </xdr:cNvSpPr>
      </xdr:nvSpPr>
      <xdr:spPr>
        <a:xfrm>
          <a:off x="790575" y="0"/>
          <a:ext cx="6238875" cy="4667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" name="Picture 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714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90575" y="0"/>
          <a:ext cx="6257925" cy="6858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</a:rPr>
            <a:t>PREFEITURA DO MUNICÍPIO DE TAQUARITUBA</a:t>
          </a:r>
        </a:p>
      </xdr:txBody>
    </xdr:sp>
    <xdr:clientData/>
  </xdr:twoCellAnchor>
  <xdr:twoCellAnchor>
    <xdr:from>
      <xdr:col>0</xdr:col>
      <xdr:colOff>85725</xdr:colOff>
      <xdr:row>0</xdr:row>
      <xdr:rowOff>19050</xdr:rowOff>
    </xdr:from>
    <xdr:to>
      <xdr:col>1</xdr:col>
      <xdr:colOff>9525</xdr:colOff>
      <xdr:row>3</xdr:row>
      <xdr:rowOff>133350</xdr:rowOff>
    </xdr:to>
    <xdr:pic>
      <xdr:nvPicPr>
        <xdr:cNvPr id="3" name="Picture 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714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771525</xdr:colOff>
      <xdr:row>2</xdr:row>
      <xdr:rowOff>66675</xdr:rowOff>
    </xdr:from>
    <xdr:to>
      <xdr:col>6</xdr:col>
      <xdr:colOff>438150</xdr:colOff>
      <xdr:row>4</xdr:row>
      <xdr:rowOff>38100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771525" y="400050"/>
          <a:ext cx="6276975" cy="6191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</a:rPr>
            <a:t>Coordenadoria Municipal da Saúde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0</xdr:rowOff>
    </xdr:from>
    <xdr:to>
      <xdr:col>10</xdr:col>
      <xdr:colOff>0</xdr:colOff>
      <xdr:row>3</xdr:row>
      <xdr:rowOff>114300</xdr:rowOff>
    </xdr:to>
    <xdr:pic>
      <xdr:nvPicPr>
        <xdr:cNvPr id="1" name="Picture 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561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438150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42975" y="0"/>
          <a:ext cx="6553200" cy="2952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9</xdr:col>
      <xdr:colOff>85725</xdr:colOff>
      <xdr:row>0</xdr:row>
      <xdr:rowOff>19050</xdr:rowOff>
    </xdr:from>
    <xdr:to>
      <xdr:col>10</xdr:col>
      <xdr:colOff>9525</xdr:colOff>
      <xdr:row>3</xdr:row>
      <xdr:rowOff>133350</xdr:rowOff>
    </xdr:to>
    <xdr:pic>
      <xdr:nvPicPr>
        <xdr:cNvPr id="3" name="Picture 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50"/>
          <a:ext cx="561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0</xdr:row>
      <xdr:rowOff>0</xdr:rowOff>
    </xdr:from>
    <xdr:to>
      <xdr:col>15</xdr:col>
      <xdr:colOff>447675</xdr:colOff>
      <xdr:row>2</xdr:row>
      <xdr:rowOff>38100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066800" y="0"/>
          <a:ext cx="6438900" cy="2571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" name="Picture 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" name="Picture 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5" name="Picture 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</a:rPr>
            <a:t>PREFEITURA DO MUNICÍPIO DE TAQUARITUBA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7" name="Picture 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609600</xdr:colOff>
      <xdr:row>2</xdr:row>
      <xdr:rowOff>95250</xdr:rowOff>
    </xdr:from>
    <xdr:to>
      <xdr:col>6</xdr:col>
      <xdr:colOff>390525</xdr:colOff>
      <xdr:row>3</xdr:row>
      <xdr:rowOff>228600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609600" y="419100"/>
          <a:ext cx="6372225" cy="2952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00" b="1" i="1" u="none" baseline="0">
              <a:solidFill>
                <a:srgbClr val="000000"/>
              </a:solidFill>
            </a:rPr>
            <a:t>Coordenadoria Municipal da Saúde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" name="Picture 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8175" y="0"/>
          <a:ext cx="6391275" cy="3714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" name="Picture 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38175" y="0"/>
          <a:ext cx="6391275" cy="3714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5" name="Picture 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38175" y="0"/>
          <a:ext cx="6391275" cy="3714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7" name="Picture 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38175" y="0"/>
          <a:ext cx="6391275" cy="3714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9" name="Picture 1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638175" y="0"/>
          <a:ext cx="6391275" cy="3714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1" name="Picture 1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638175" y="0"/>
          <a:ext cx="6391275" cy="3714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3" name="Picture 1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0</xdr:row>
      <xdr:rowOff>0</xdr:rowOff>
    </xdr:from>
    <xdr:to>
      <xdr:col>6</xdr:col>
      <xdr:colOff>438150</xdr:colOff>
      <xdr:row>2</xdr:row>
      <xdr:rowOff>9525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600075" y="0"/>
          <a:ext cx="6429375" cy="3333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</a:rPr>
            <a:t>PREFEITURA DO MUNICÍPIO DE TAQUARITUBA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5" name="Picture 1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9525</xdr:rowOff>
    </xdr:from>
    <xdr:to>
      <xdr:col>6</xdr:col>
      <xdr:colOff>361950</xdr:colOff>
      <xdr:row>3</xdr:row>
      <xdr:rowOff>400050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638175" y="333375"/>
          <a:ext cx="6315075" cy="4000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00" b="1" i="1" u="none" baseline="0">
              <a:solidFill>
                <a:srgbClr val="000000"/>
              </a:solidFill>
            </a:rPr>
            <a:t>Coordenadoria Municipal da Saúde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" name="Picture 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" name="Picture 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5" name="Picture 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7" name="Picture 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9" name="Picture 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1" name="Picture 1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3" name="Picture 1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5" name="Picture 1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7" name="Picture 1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8" name="Text Box 2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9" name="Picture 2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0" name="Text Box 2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1" name="Picture 2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2" name="Text Box 2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3" name="Picture 2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4" name="Text Box 2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5" name="Picture 2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6" name="Text Box 2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7" name="Picture 2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8" name="Text Box 3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9" name="Picture 3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30" name="Text Box 3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1" name="Picture 3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0</xdr:row>
      <xdr:rowOff>0</xdr:rowOff>
    </xdr:from>
    <xdr:to>
      <xdr:col>6</xdr:col>
      <xdr:colOff>438150</xdr:colOff>
      <xdr:row>3</xdr:row>
      <xdr:rowOff>0</xdr:rowOff>
    </xdr:to>
    <xdr:sp>
      <xdr:nvSpPr>
        <xdr:cNvPr id="32" name="Text Box 34"/>
        <xdr:cNvSpPr txBox="1">
          <a:spLocks noChangeArrowheads="1"/>
        </xdr:cNvSpPr>
      </xdr:nvSpPr>
      <xdr:spPr>
        <a:xfrm>
          <a:off x="523875" y="0"/>
          <a:ext cx="6505575" cy="4857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" name="Picture 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8175" y="0"/>
          <a:ext cx="6457950" cy="4286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" name="Picture 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38175" y="0"/>
          <a:ext cx="6457950" cy="4286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5" name="Picture 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38175" y="0"/>
          <a:ext cx="6457950" cy="4286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7" name="Picture 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38175" y="0"/>
          <a:ext cx="6457950" cy="4286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9" name="Picture 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38175" y="0"/>
          <a:ext cx="6457950" cy="4286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1" name="Picture 1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38175" y="0"/>
          <a:ext cx="6457950" cy="4286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3" name="Picture 1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638175" y="0"/>
          <a:ext cx="6457950" cy="4286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5" name="Picture 1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638175" y="0"/>
          <a:ext cx="6457950" cy="4286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7" name="Picture 1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638175" y="0"/>
          <a:ext cx="6457950" cy="4286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9" name="Picture 1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638175" y="0"/>
          <a:ext cx="6457950" cy="4286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1" name="Picture 2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638175" y="0"/>
          <a:ext cx="6457950" cy="4286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3" name="Picture 2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638175" y="0"/>
          <a:ext cx="6457950" cy="4286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5" name="Picture 2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638175" y="0"/>
          <a:ext cx="6457950" cy="4286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7" name="Picture 2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38175" y="0"/>
          <a:ext cx="6457950" cy="4286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9" name="Picture 2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638175" y="0"/>
          <a:ext cx="6457950" cy="4286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1" name="Picture 3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1219200</xdr:colOff>
      <xdr:row>0</xdr:row>
      <xdr:rowOff>38100</xdr:rowOff>
    </xdr:from>
    <xdr:to>
      <xdr:col>6</xdr:col>
      <xdr:colOff>438150</xdr:colOff>
      <xdr:row>3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1857375" y="38100"/>
          <a:ext cx="5238750" cy="3524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" name="Picture 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" name="Picture 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5" name="Picture 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7" name="Picture 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9" name="Picture 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1" name="Picture 1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3" name="Picture 1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5" name="Picture 1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7" name="Picture 1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9" name="Picture 1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1" name="Picture 2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3" name="Picture 2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5" name="Picture 2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7" name="Picture 2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9" name="Picture 2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</a:rPr>
            <a:t>PREFEITURA DO MUNICÍPIO DE TAQUARITUBA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1" name="Picture 3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3</xdr:row>
      <xdr:rowOff>19050</xdr:rowOff>
    </xdr:from>
    <xdr:to>
      <xdr:col>6</xdr:col>
      <xdr:colOff>381000</xdr:colOff>
      <xdr:row>3</xdr:row>
      <xdr:rowOff>266700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742950" y="504825"/>
          <a:ext cx="6229350" cy="2476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00" b="1" i="1" u="none" baseline="0">
              <a:solidFill>
                <a:srgbClr val="000000"/>
              </a:solidFill>
            </a:rPr>
            <a:t>Coordenadoria Municipal da Saúde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" name="Picture 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" name="Picture 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5" name="Picture 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7" name="Picture 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9" name="Picture 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1" name="Picture 1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3" name="Picture 1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5" name="Picture 1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7" name="Picture 1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9" name="Picture 1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1" name="Picture 2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3" name="Picture 2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5" name="Picture 2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7" name="Picture 2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9" name="Picture 2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1" name="Picture 3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2</xdr:row>
      <xdr:rowOff>133350</xdr:rowOff>
    </xdr:from>
    <xdr:to>
      <xdr:col>6</xdr:col>
      <xdr:colOff>390525</xdr:colOff>
      <xdr:row>3</xdr:row>
      <xdr:rowOff>238125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923925" y="457200"/>
          <a:ext cx="6057900" cy="2667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00" b="1" i="1" u="none" baseline="0">
              <a:solidFill>
                <a:srgbClr val="000000"/>
              </a:solidFill>
            </a:rPr>
            <a:t>Coordenadoria Municipal da Saúde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72"/>
  <sheetViews>
    <sheetView showGridLines="0" zoomScalePageLayoutView="0" workbookViewId="0" topLeftCell="A1">
      <selection activeCell="I16" sqref="I16"/>
    </sheetView>
  </sheetViews>
  <sheetFormatPr defaultColWidth="9.140625" defaultRowHeight="12.75"/>
  <cols>
    <col min="1" max="1" width="9.57421875" style="6" customWidth="1"/>
    <col min="2" max="2" width="28.421875" style="6" customWidth="1"/>
    <col min="3" max="3" width="17.8515625" style="6" customWidth="1"/>
    <col min="4" max="4" width="20.421875" style="6" customWidth="1"/>
    <col min="5" max="5" width="11.00390625" style="6" customWidth="1"/>
    <col min="6" max="6" width="11.57421875" style="6" customWidth="1"/>
    <col min="7" max="7" width="11.140625" style="6" customWidth="1"/>
    <col min="8" max="9" width="11.8515625" style="6" customWidth="1"/>
    <col min="10" max="16384" width="9.140625" style="6" customWidth="1"/>
  </cols>
  <sheetData>
    <row r="1" ht="12.75"/>
    <row r="2" ht="12.75"/>
    <row r="3" ht="12.75"/>
    <row r="4" ht="13.5" thickBot="1"/>
    <row r="5" spans="1:8" ht="13.5" thickBot="1">
      <c r="A5" s="17" t="s">
        <v>0</v>
      </c>
      <c r="B5" s="118" t="s">
        <v>33</v>
      </c>
      <c r="C5" s="119"/>
      <c r="D5" s="120"/>
      <c r="E5" s="18"/>
      <c r="F5" s="19" t="s">
        <v>1</v>
      </c>
      <c r="G5" s="127" t="s">
        <v>33</v>
      </c>
      <c r="H5" s="127"/>
    </row>
    <row r="6" spans="1:8" ht="13.5" thickBot="1">
      <c r="A6" s="98" t="s">
        <v>18</v>
      </c>
      <c r="B6" s="99"/>
      <c r="C6" s="20" t="s">
        <v>19</v>
      </c>
      <c r="D6" s="100"/>
      <c r="E6" s="101"/>
      <c r="F6" s="22" t="s">
        <v>8</v>
      </c>
      <c r="G6" s="128" t="s">
        <v>33</v>
      </c>
      <c r="H6" s="128"/>
    </row>
    <row r="7" spans="1:8" ht="13.5" thickBot="1">
      <c r="A7" s="113"/>
      <c r="B7" s="114"/>
      <c r="C7" s="114"/>
      <c r="D7" s="115"/>
      <c r="E7" s="116"/>
      <c r="F7" s="17" t="s">
        <v>22</v>
      </c>
      <c r="G7" s="111">
        <v>2015</v>
      </c>
      <c r="H7" s="112"/>
    </row>
    <row r="8" spans="1:9" ht="39" thickBot="1">
      <c r="A8" s="5" t="s">
        <v>7</v>
      </c>
      <c r="B8" s="5" t="s">
        <v>3</v>
      </c>
      <c r="C8" s="16" t="s">
        <v>4</v>
      </c>
      <c r="D8" s="16" t="s">
        <v>2</v>
      </c>
      <c r="E8" s="16" t="s">
        <v>24</v>
      </c>
      <c r="F8" s="16" t="s">
        <v>21</v>
      </c>
      <c r="G8" s="5" t="s">
        <v>20</v>
      </c>
      <c r="H8" s="5" t="s">
        <v>6</v>
      </c>
      <c r="I8" s="5" t="s">
        <v>26</v>
      </c>
    </row>
    <row r="9" spans="1:9" ht="12.75">
      <c r="A9" s="47">
        <v>40544</v>
      </c>
      <c r="B9" s="33" t="s">
        <v>29</v>
      </c>
      <c r="C9" s="34"/>
      <c r="D9" s="34"/>
      <c r="E9" s="34"/>
      <c r="F9" s="53"/>
      <c r="G9" s="54"/>
      <c r="H9" s="55">
        <v>0</v>
      </c>
      <c r="I9" s="27"/>
    </row>
    <row r="10" spans="1:9" ht="12.75">
      <c r="A10" s="48"/>
      <c r="B10" s="2"/>
      <c r="C10" s="1"/>
      <c r="D10" s="1"/>
      <c r="E10" s="1"/>
      <c r="F10" s="42"/>
      <c r="G10" s="43"/>
      <c r="H10" s="44">
        <f>H9+F10-G10</f>
        <v>0</v>
      </c>
      <c r="I10" s="37"/>
    </row>
    <row r="11" spans="1:9" ht="12.75">
      <c r="A11" s="48"/>
      <c r="B11" s="2"/>
      <c r="C11" s="1"/>
      <c r="D11" s="1"/>
      <c r="E11" s="1"/>
      <c r="F11" s="42"/>
      <c r="G11" s="43"/>
      <c r="H11" s="44">
        <f aca="true" t="shared" si="0" ref="H11:H55">H10+F11-G11</f>
        <v>0</v>
      </c>
      <c r="I11" s="37"/>
    </row>
    <row r="12" spans="1:9" ht="12.75">
      <c r="A12" s="48"/>
      <c r="B12" s="2"/>
      <c r="C12" s="1"/>
      <c r="D12" s="1"/>
      <c r="E12" s="1"/>
      <c r="F12" s="42"/>
      <c r="G12" s="43"/>
      <c r="H12" s="44">
        <f t="shared" si="0"/>
        <v>0</v>
      </c>
      <c r="I12" s="37"/>
    </row>
    <row r="13" spans="1:9" ht="12.75">
      <c r="A13" s="48"/>
      <c r="B13" s="2"/>
      <c r="C13" s="1"/>
      <c r="D13" s="1"/>
      <c r="E13" s="1"/>
      <c r="F13" s="42"/>
      <c r="G13" s="43"/>
      <c r="H13" s="44">
        <f t="shared" si="0"/>
        <v>0</v>
      </c>
      <c r="I13" s="37"/>
    </row>
    <row r="14" spans="1:9" ht="12.75">
      <c r="A14" s="48"/>
      <c r="B14" s="2"/>
      <c r="C14" s="1"/>
      <c r="D14" s="1"/>
      <c r="E14" s="1"/>
      <c r="F14" s="42"/>
      <c r="G14" s="43"/>
      <c r="H14" s="44">
        <f t="shared" si="0"/>
        <v>0</v>
      </c>
      <c r="I14" s="37"/>
    </row>
    <row r="15" spans="1:9" ht="12.75">
      <c r="A15" s="48"/>
      <c r="B15" s="2"/>
      <c r="C15" s="1"/>
      <c r="D15" s="1"/>
      <c r="E15" s="1"/>
      <c r="F15" s="42"/>
      <c r="G15" s="43"/>
      <c r="H15" s="44">
        <f t="shared" si="0"/>
        <v>0</v>
      </c>
      <c r="I15" s="37"/>
    </row>
    <row r="16" spans="1:9" ht="12.75">
      <c r="A16" s="48"/>
      <c r="B16" s="2"/>
      <c r="C16" s="1"/>
      <c r="D16" s="1"/>
      <c r="E16" s="1"/>
      <c r="F16" s="42"/>
      <c r="G16" s="43"/>
      <c r="H16" s="44">
        <f t="shared" si="0"/>
        <v>0</v>
      </c>
      <c r="I16" s="37"/>
    </row>
    <row r="17" spans="1:9" ht="12.75">
      <c r="A17" s="48"/>
      <c r="B17" s="2"/>
      <c r="C17" s="1"/>
      <c r="D17" s="1"/>
      <c r="E17" s="1"/>
      <c r="F17" s="42"/>
      <c r="G17" s="43"/>
      <c r="H17" s="44">
        <f t="shared" si="0"/>
        <v>0</v>
      </c>
      <c r="I17" s="37"/>
    </row>
    <row r="18" spans="1:9" ht="12.75">
      <c r="A18" s="48"/>
      <c r="B18" s="2"/>
      <c r="C18" s="1"/>
      <c r="D18" s="1"/>
      <c r="E18" s="1"/>
      <c r="F18" s="42"/>
      <c r="G18" s="43"/>
      <c r="H18" s="44">
        <f t="shared" si="0"/>
        <v>0</v>
      </c>
      <c r="I18" s="37"/>
    </row>
    <row r="19" spans="1:9" ht="12.75">
      <c r="A19" s="48"/>
      <c r="B19" s="2"/>
      <c r="C19" s="1"/>
      <c r="D19" s="1"/>
      <c r="E19" s="1"/>
      <c r="F19" s="42"/>
      <c r="G19" s="43"/>
      <c r="H19" s="44">
        <f t="shared" si="0"/>
        <v>0</v>
      </c>
      <c r="I19" s="37"/>
    </row>
    <row r="20" spans="1:9" ht="12.75">
      <c r="A20" s="48"/>
      <c r="B20" s="2"/>
      <c r="C20" s="1"/>
      <c r="D20" s="1"/>
      <c r="E20" s="1"/>
      <c r="F20" s="42"/>
      <c r="G20" s="43"/>
      <c r="H20" s="44">
        <f t="shared" si="0"/>
        <v>0</v>
      </c>
      <c r="I20" s="37"/>
    </row>
    <row r="21" spans="1:9" ht="12.75">
      <c r="A21" s="48"/>
      <c r="B21" s="2"/>
      <c r="C21" s="1"/>
      <c r="D21" s="1"/>
      <c r="E21" s="1"/>
      <c r="F21" s="42"/>
      <c r="G21" s="43"/>
      <c r="H21" s="44">
        <f t="shared" si="0"/>
        <v>0</v>
      </c>
      <c r="I21" s="37"/>
    </row>
    <row r="22" spans="1:9" ht="12.75">
      <c r="A22" s="48"/>
      <c r="B22" s="2"/>
      <c r="C22" s="1"/>
      <c r="D22" s="1"/>
      <c r="E22" s="1"/>
      <c r="F22" s="42"/>
      <c r="G22" s="43"/>
      <c r="H22" s="44">
        <f t="shared" si="0"/>
        <v>0</v>
      </c>
      <c r="I22" s="37"/>
    </row>
    <row r="23" spans="1:9" ht="12.75">
      <c r="A23" s="48"/>
      <c r="B23" s="2"/>
      <c r="C23" s="1"/>
      <c r="D23" s="1"/>
      <c r="E23" s="1"/>
      <c r="F23" s="42"/>
      <c r="G23" s="43"/>
      <c r="H23" s="44">
        <f t="shared" si="0"/>
        <v>0</v>
      </c>
      <c r="I23" s="37"/>
    </row>
    <row r="24" spans="1:9" ht="12.75">
      <c r="A24" s="48"/>
      <c r="B24" s="2"/>
      <c r="C24" s="1"/>
      <c r="D24" s="1"/>
      <c r="E24" s="1"/>
      <c r="F24" s="42"/>
      <c r="G24" s="43"/>
      <c r="H24" s="44">
        <f t="shared" si="0"/>
        <v>0</v>
      </c>
      <c r="I24" s="37"/>
    </row>
    <row r="25" spans="1:9" ht="12.75">
      <c r="A25" s="48"/>
      <c r="B25" s="2"/>
      <c r="C25" s="1"/>
      <c r="D25" s="1"/>
      <c r="E25" s="1"/>
      <c r="F25" s="42"/>
      <c r="G25" s="43"/>
      <c r="H25" s="44">
        <f t="shared" si="0"/>
        <v>0</v>
      </c>
      <c r="I25" s="37"/>
    </row>
    <row r="26" spans="1:9" ht="12.75">
      <c r="A26" s="48"/>
      <c r="B26" s="2"/>
      <c r="C26" s="1"/>
      <c r="D26" s="1"/>
      <c r="E26" s="1"/>
      <c r="F26" s="42"/>
      <c r="G26" s="43"/>
      <c r="H26" s="44">
        <f t="shared" si="0"/>
        <v>0</v>
      </c>
      <c r="I26" s="37"/>
    </row>
    <row r="27" spans="1:9" ht="12.75">
      <c r="A27" s="48"/>
      <c r="B27" s="2"/>
      <c r="C27" s="1"/>
      <c r="D27" s="1"/>
      <c r="E27" s="1"/>
      <c r="F27" s="42"/>
      <c r="G27" s="43"/>
      <c r="H27" s="44">
        <f t="shared" si="0"/>
        <v>0</v>
      </c>
      <c r="I27" s="37"/>
    </row>
    <row r="28" spans="1:9" ht="12.75">
      <c r="A28" s="48"/>
      <c r="B28" s="2"/>
      <c r="C28" s="1"/>
      <c r="D28" s="1"/>
      <c r="E28" s="1"/>
      <c r="F28" s="42"/>
      <c r="G28" s="43"/>
      <c r="H28" s="44">
        <f t="shared" si="0"/>
        <v>0</v>
      </c>
      <c r="I28" s="37"/>
    </row>
    <row r="29" spans="1:9" ht="12.75">
      <c r="A29" s="48"/>
      <c r="B29" s="2"/>
      <c r="C29" s="1"/>
      <c r="D29" s="1"/>
      <c r="E29" s="1"/>
      <c r="F29" s="42"/>
      <c r="G29" s="43"/>
      <c r="H29" s="44">
        <f t="shared" si="0"/>
        <v>0</v>
      </c>
      <c r="I29" s="37"/>
    </row>
    <row r="30" spans="1:9" ht="12.75">
      <c r="A30" s="48"/>
      <c r="B30" s="2"/>
      <c r="C30" s="1"/>
      <c r="D30" s="1"/>
      <c r="E30" s="1"/>
      <c r="F30" s="42"/>
      <c r="G30" s="43"/>
      <c r="H30" s="44">
        <f t="shared" si="0"/>
        <v>0</v>
      </c>
      <c r="I30" s="37"/>
    </row>
    <row r="31" spans="1:9" ht="12.75">
      <c r="A31" s="48"/>
      <c r="B31" s="2"/>
      <c r="C31" s="1"/>
      <c r="D31" s="1"/>
      <c r="E31" s="1"/>
      <c r="F31" s="42"/>
      <c r="G31" s="43"/>
      <c r="H31" s="44">
        <f t="shared" si="0"/>
        <v>0</v>
      </c>
      <c r="I31" s="37"/>
    </row>
    <row r="32" spans="1:9" ht="12.75">
      <c r="A32" s="48"/>
      <c r="B32" s="2"/>
      <c r="C32" s="1"/>
      <c r="D32" s="1"/>
      <c r="E32" s="1"/>
      <c r="F32" s="42"/>
      <c r="G32" s="43"/>
      <c r="H32" s="44">
        <f t="shared" si="0"/>
        <v>0</v>
      </c>
      <c r="I32" s="37"/>
    </row>
    <row r="33" spans="1:9" ht="12.75">
      <c r="A33" s="48"/>
      <c r="B33" s="2"/>
      <c r="C33" s="1"/>
      <c r="D33" s="1"/>
      <c r="E33" s="1"/>
      <c r="F33" s="42"/>
      <c r="G33" s="43"/>
      <c r="H33" s="44">
        <f t="shared" si="0"/>
        <v>0</v>
      </c>
      <c r="I33" s="37"/>
    </row>
    <row r="34" spans="1:9" ht="12.75">
      <c r="A34" s="48"/>
      <c r="B34" s="2"/>
      <c r="C34" s="1"/>
      <c r="D34" s="1"/>
      <c r="E34" s="1"/>
      <c r="F34" s="42"/>
      <c r="G34" s="43"/>
      <c r="H34" s="44">
        <f t="shared" si="0"/>
        <v>0</v>
      </c>
      <c r="I34" s="37"/>
    </row>
    <row r="35" spans="1:9" ht="12.75">
      <c r="A35" s="48"/>
      <c r="B35" s="2"/>
      <c r="C35" s="1"/>
      <c r="D35" s="1"/>
      <c r="E35" s="1"/>
      <c r="F35" s="42"/>
      <c r="G35" s="43"/>
      <c r="H35" s="44">
        <f t="shared" si="0"/>
        <v>0</v>
      </c>
      <c r="I35" s="37"/>
    </row>
    <row r="36" spans="1:9" ht="12.75">
      <c r="A36" s="48"/>
      <c r="B36" s="2"/>
      <c r="C36" s="1"/>
      <c r="D36" s="1"/>
      <c r="E36" s="1"/>
      <c r="F36" s="42"/>
      <c r="G36" s="43"/>
      <c r="H36" s="44">
        <f t="shared" si="0"/>
        <v>0</v>
      </c>
      <c r="I36" s="37"/>
    </row>
    <row r="37" spans="1:9" ht="12.75">
      <c r="A37" s="48"/>
      <c r="B37" s="2"/>
      <c r="C37" s="1"/>
      <c r="D37" s="1"/>
      <c r="E37" s="1"/>
      <c r="F37" s="42"/>
      <c r="G37" s="43"/>
      <c r="H37" s="44">
        <f t="shared" si="0"/>
        <v>0</v>
      </c>
      <c r="I37" s="37"/>
    </row>
    <row r="38" spans="1:9" ht="12.75">
      <c r="A38" s="48"/>
      <c r="B38" s="2"/>
      <c r="C38" s="1"/>
      <c r="D38" s="1"/>
      <c r="E38" s="1"/>
      <c r="F38" s="42"/>
      <c r="G38" s="43"/>
      <c r="H38" s="44">
        <f t="shared" si="0"/>
        <v>0</v>
      </c>
      <c r="I38" s="37"/>
    </row>
    <row r="39" spans="1:9" ht="12.75">
      <c r="A39" s="48"/>
      <c r="B39" s="2"/>
      <c r="C39" s="1"/>
      <c r="D39" s="1"/>
      <c r="E39" s="1"/>
      <c r="F39" s="42"/>
      <c r="G39" s="43"/>
      <c r="H39" s="44">
        <f t="shared" si="0"/>
        <v>0</v>
      </c>
      <c r="I39" s="37"/>
    </row>
    <row r="40" spans="1:9" ht="12.75">
      <c r="A40" s="48"/>
      <c r="B40" s="2"/>
      <c r="C40" s="1"/>
      <c r="D40" s="1"/>
      <c r="E40" s="1"/>
      <c r="F40" s="42"/>
      <c r="G40" s="43"/>
      <c r="H40" s="44">
        <f t="shared" si="0"/>
        <v>0</v>
      </c>
      <c r="I40" s="37"/>
    </row>
    <row r="41" spans="1:9" ht="12.75">
      <c r="A41" s="48"/>
      <c r="B41" s="2"/>
      <c r="C41" s="1"/>
      <c r="D41" s="1"/>
      <c r="E41" s="1"/>
      <c r="F41" s="42"/>
      <c r="G41" s="43"/>
      <c r="H41" s="44">
        <f t="shared" si="0"/>
        <v>0</v>
      </c>
      <c r="I41" s="37"/>
    </row>
    <row r="42" spans="1:9" ht="12.75">
      <c r="A42" s="48"/>
      <c r="B42" s="2"/>
      <c r="C42" s="1"/>
      <c r="D42" s="1"/>
      <c r="E42" s="1"/>
      <c r="F42" s="42"/>
      <c r="G42" s="43"/>
      <c r="H42" s="44">
        <f t="shared" si="0"/>
        <v>0</v>
      </c>
      <c r="I42" s="37"/>
    </row>
    <row r="43" spans="1:9" ht="12.75">
      <c r="A43" s="48"/>
      <c r="B43" s="2"/>
      <c r="C43" s="1"/>
      <c r="D43" s="1"/>
      <c r="E43" s="1"/>
      <c r="F43" s="42"/>
      <c r="G43" s="43"/>
      <c r="H43" s="44">
        <f t="shared" si="0"/>
        <v>0</v>
      </c>
      <c r="I43" s="37"/>
    </row>
    <row r="44" spans="1:9" ht="12.75">
      <c r="A44" s="48"/>
      <c r="B44" s="2"/>
      <c r="C44" s="1"/>
      <c r="D44" s="1"/>
      <c r="E44" s="1"/>
      <c r="F44" s="42"/>
      <c r="G44" s="43"/>
      <c r="H44" s="44">
        <f t="shared" si="0"/>
        <v>0</v>
      </c>
      <c r="I44" s="37"/>
    </row>
    <row r="45" spans="1:9" ht="12.75">
      <c r="A45" s="48"/>
      <c r="B45" s="2"/>
      <c r="C45" s="1"/>
      <c r="D45" s="1"/>
      <c r="E45" s="1"/>
      <c r="F45" s="42"/>
      <c r="G45" s="43"/>
      <c r="H45" s="44">
        <f t="shared" si="0"/>
        <v>0</v>
      </c>
      <c r="I45" s="37"/>
    </row>
    <row r="46" spans="1:9" ht="12.75">
      <c r="A46" s="48"/>
      <c r="B46" s="2"/>
      <c r="C46" s="1"/>
      <c r="D46" s="1"/>
      <c r="E46" s="1"/>
      <c r="F46" s="42"/>
      <c r="G46" s="43"/>
      <c r="H46" s="44">
        <f t="shared" si="0"/>
        <v>0</v>
      </c>
      <c r="I46" s="37"/>
    </row>
    <row r="47" spans="1:9" ht="12.75">
      <c r="A47" s="48"/>
      <c r="B47" s="2"/>
      <c r="C47" s="1"/>
      <c r="D47" s="1"/>
      <c r="E47" s="1"/>
      <c r="F47" s="42"/>
      <c r="G47" s="43"/>
      <c r="H47" s="44">
        <f t="shared" si="0"/>
        <v>0</v>
      </c>
      <c r="I47" s="37"/>
    </row>
    <row r="48" spans="1:9" ht="12.75">
      <c r="A48" s="48"/>
      <c r="B48" s="2"/>
      <c r="C48" s="1"/>
      <c r="D48" s="1"/>
      <c r="E48" s="1"/>
      <c r="F48" s="42"/>
      <c r="G48" s="43"/>
      <c r="H48" s="44">
        <f t="shared" si="0"/>
        <v>0</v>
      </c>
      <c r="I48" s="37"/>
    </row>
    <row r="49" spans="1:9" ht="12.75">
      <c r="A49" s="48"/>
      <c r="B49" s="2"/>
      <c r="C49" s="1"/>
      <c r="D49" s="1"/>
      <c r="E49" s="1"/>
      <c r="F49" s="42"/>
      <c r="G49" s="43"/>
      <c r="H49" s="44">
        <f t="shared" si="0"/>
        <v>0</v>
      </c>
      <c r="I49" s="37"/>
    </row>
    <row r="50" spans="1:9" ht="12.75">
      <c r="A50" s="48"/>
      <c r="B50" s="2"/>
      <c r="C50" s="1"/>
      <c r="D50" s="1"/>
      <c r="E50" s="1"/>
      <c r="F50" s="42"/>
      <c r="G50" s="43"/>
      <c r="H50" s="44">
        <f t="shared" si="0"/>
        <v>0</v>
      </c>
      <c r="I50" s="37"/>
    </row>
    <row r="51" spans="1:9" ht="12.75">
      <c r="A51" s="48"/>
      <c r="B51" s="2"/>
      <c r="C51" s="1"/>
      <c r="D51" s="1"/>
      <c r="E51" s="1"/>
      <c r="F51" s="42"/>
      <c r="G51" s="43"/>
      <c r="H51" s="44">
        <f t="shared" si="0"/>
        <v>0</v>
      </c>
      <c r="I51" s="37"/>
    </row>
    <row r="52" spans="1:9" ht="12.75">
      <c r="A52" s="48"/>
      <c r="B52" s="2"/>
      <c r="C52" s="1"/>
      <c r="D52" s="1"/>
      <c r="E52" s="1"/>
      <c r="F52" s="42"/>
      <c r="G52" s="43"/>
      <c r="H52" s="44">
        <f t="shared" si="0"/>
        <v>0</v>
      </c>
      <c r="I52" s="37"/>
    </row>
    <row r="53" spans="1:9" ht="12.75">
      <c r="A53" s="48"/>
      <c r="B53" s="2"/>
      <c r="C53" s="1"/>
      <c r="D53" s="1"/>
      <c r="E53" s="1"/>
      <c r="F53" s="42"/>
      <c r="G53" s="43"/>
      <c r="H53" s="44">
        <f t="shared" si="0"/>
        <v>0</v>
      </c>
      <c r="I53" s="37"/>
    </row>
    <row r="54" spans="1:9" ht="12.75">
      <c r="A54" s="48"/>
      <c r="B54" s="2"/>
      <c r="C54" s="1"/>
      <c r="D54" s="1"/>
      <c r="E54" s="1"/>
      <c r="F54" s="42"/>
      <c r="G54" s="43"/>
      <c r="H54" s="44">
        <f t="shared" si="0"/>
        <v>0</v>
      </c>
      <c r="I54" s="37"/>
    </row>
    <row r="55" spans="1:9" ht="13.5" thickBot="1">
      <c r="A55" s="49"/>
      <c r="B55" s="3"/>
      <c r="C55" s="4"/>
      <c r="D55" s="4"/>
      <c r="E55" s="4"/>
      <c r="F55" s="45"/>
      <c r="G55" s="46"/>
      <c r="H55" s="44">
        <f t="shared" si="0"/>
        <v>0</v>
      </c>
      <c r="I55" s="38"/>
    </row>
    <row r="56" spans="1:8" ht="12.75" customHeight="1">
      <c r="A56" s="102" t="s">
        <v>10</v>
      </c>
      <c r="B56" s="105" t="s">
        <v>10</v>
      </c>
      <c r="C56" s="105" t="s">
        <v>10</v>
      </c>
      <c r="D56" s="107" t="s">
        <v>31</v>
      </c>
      <c r="E56" s="108"/>
      <c r="F56" s="29">
        <f>SUM(F9:F55)</f>
        <v>0</v>
      </c>
      <c r="G56" s="30">
        <f>SUM(G9:G55)</f>
        <v>0</v>
      </c>
      <c r="H56" s="56">
        <f>F56-G56</f>
        <v>0</v>
      </c>
    </row>
    <row r="57" spans="1:8" ht="39" thickBot="1">
      <c r="A57" s="103"/>
      <c r="B57" s="106"/>
      <c r="C57" s="106"/>
      <c r="D57" s="109"/>
      <c r="E57" s="110"/>
      <c r="F57" s="28" t="s">
        <v>27</v>
      </c>
      <c r="G57" s="31" t="s">
        <v>28</v>
      </c>
      <c r="H57" s="32" t="s">
        <v>11</v>
      </c>
    </row>
    <row r="58" spans="1:8" ht="13.5" thickBot="1">
      <c r="A58" s="12"/>
      <c r="B58" s="12"/>
      <c r="C58" s="12"/>
      <c r="D58" s="12"/>
      <c r="E58" s="12"/>
      <c r="F58" s="12"/>
      <c r="G58" s="12"/>
      <c r="H58" s="12"/>
    </row>
    <row r="59" spans="1:8" ht="13.5" thickBot="1">
      <c r="A59" s="129" t="s">
        <v>13</v>
      </c>
      <c r="B59" s="129"/>
      <c r="C59" s="12"/>
      <c r="F59" s="130" t="s">
        <v>23</v>
      </c>
      <c r="G59" s="131"/>
      <c r="H59" s="60">
        <f>H56+B71</f>
        <v>0</v>
      </c>
    </row>
    <row r="60" spans="1:8" ht="12.75">
      <c r="A60" s="23" t="s">
        <v>14</v>
      </c>
      <c r="B60" s="52" t="s">
        <v>33</v>
      </c>
      <c r="C60" s="12"/>
      <c r="D60" s="12"/>
      <c r="E60" s="12"/>
      <c r="F60" s="12"/>
      <c r="G60" s="12"/>
      <c r="H60" s="12"/>
    </row>
    <row r="61" spans="1:8" ht="12.75">
      <c r="A61" s="121" t="s">
        <v>30</v>
      </c>
      <c r="B61" s="122"/>
      <c r="H61" s="12"/>
    </row>
    <row r="62" spans="1:8" ht="12.75">
      <c r="A62" s="24" t="s">
        <v>15</v>
      </c>
      <c r="B62" s="24" t="s">
        <v>5</v>
      </c>
      <c r="H62" s="12"/>
    </row>
    <row r="63" spans="1:8" ht="12.75">
      <c r="A63" s="1"/>
      <c r="B63" s="57"/>
      <c r="E63" s="104" t="s">
        <v>40</v>
      </c>
      <c r="F63" s="104"/>
      <c r="G63" s="104"/>
      <c r="H63" s="104"/>
    </row>
    <row r="64" spans="1:8" ht="12.75">
      <c r="A64" s="1"/>
      <c r="B64" s="58"/>
      <c r="H64" s="12"/>
    </row>
    <row r="65" spans="1:8" ht="13.5" thickBot="1">
      <c r="A65" s="1"/>
      <c r="B65" s="58"/>
      <c r="H65" s="12"/>
    </row>
    <row r="66" spans="1:8" ht="13.5" thickBot="1">
      <c r="A66" s="1"/>
      <c r="B66" s="58"/>
      <c r="D66" s="7" t="s">
        <v>0</v>
      </c>
      <c r="E66" s="124" t="str">
        <f>B5</f>
        <v>PREENCHER</v>
      </c>
      <c r="F66" s="125"/>
      <c r="G66" s="125"/>
      <c r="H66" s="126"/>
    </row>
    <row r="67" spans="1:8" ht="12.75">
      <c r="A67" s="1"/>
      <c r="B67" s="58"/>
      <c r="D67" s="8"/>
      <c r="E67" s="9"/>
      <c r="F67" s="9"/>
      <c r="G67" s="9"/>
      <c r="H67" s="10"/>
    </row>
    <row r="68" spans="1:8" ht="12.75">
      <c r="A68" s="1"/>
      <c r="B68" s="57"/>
      <c r="D68" s="11"/>
      <c r="E68" s="12"/>
      <c r="F68" s="12"/>
      <c r="G68" s="12"/>
      <c r="H68" s="13"/>
    </row>
    <row r="69" spans="1:8" ht="12.75">
      <c r="A69" s="1"/>
      <c r="B69" s="57"/>
      <c r="D69" s="14" t="s">
        <v>17</v>
      </c>
      <c r="E69" s="12"/>
      <c r="F69" s="12"/>
      <c r="G69" s="12"/>
      <c r="H69" s="13"/>
    </row>
    <row r="70" spans="1:8" ht="12.75">
      <c r="A70" s="1"/>
      <c r="B70" s="57"/>
      <c r="D70" s="11"/>
      <c r="E70" s="123" t="s">
        <v>32</v>
      </c>
      <c r="F70" s="123"/>
      <c r="G70" s="123"/>
      <c r="H70" s="21"/>
    </row>
    <row r="71" spans="1:8" ht="13.5" thickBot="1">
      <c r="A71" s="25" t="s">
        <v>9</v>
      </c>
      <c r="B71" s="59">
        <f>SUM(B63:B70)</f>
        <v>0</v>
      </c>
      <c r="D71" s="15"/>
      <c r="E71" s="117" t="s">
        <v>16</v>
      </c>
      <c r="F71" s="117"/>
      <c r="G71" s="117"/>
      <c r="H71" s="26"/>
    </row>
    <row r="72" ht="12.75">
      <c r="H72" s="12"/>
    </row>
  </sheetData>
  <sheetProtection sheet="1" objects="1" scenarios="1" selectLockedCells="1"/>
  <mergeCells count="18">
    <mergeCell ref="E71:G71"/>
    <mergeCell ref="B5:D5"/>
    <mergeCell ref="A61:B61"/>
    <mergeCell ref="E70:G70"/>
    <mergeCell ref="E66:H66"/>
    <mergeCell ref="G5:H5"/>
    <mergeCell ref="G6:H6"/>
    <mergeCell ref="B56:B57"/>
    <mergeCell ref="A59:B59"/>
    <mergeCell ref="F59:G59"/>
    <mergeCell ref="A6:B6"/>
    <mergeCell ref="D6:E6"/>
    <mergeCell ref="A56:A57"/>
    <mergeCell ref="E63:H63"/>
    <mergeCell ref="C56:C57"/>
    <mergeCell ref="D56:E57"/>
    <mergeCell ref="G7:H7"/>
    <mergeCell ref="A7:E7"/>
  </mergeCells>
  <conditionalFormatting sqref="H10:H55">
    <cfRule type="cellIs" priority="1" dxfId="0" operator="equal" stopIfTrue="1">
      <formula>H9</formula>
    </cfRule>
  </conditionalFormatting>
  <printOptions horizontalCentered="1"/>
  <pageMargins left="0.3937007874015748" right="0.3937007874015748" top="0.5905511811023623" bottom="0.984251968503937" header="0.5118110236220472" footer="0.5511811023622047"/>
  <pageSetup horizontalDpi="300" verticalDpi="300" orientation="landscape" paperSize="9" r:id="rId5"/>
  <headerFooter alignWithMargins="0">
    <oddFooter>&amp;CPágina &amp;P de &amp;N</oddFooter>
  </headerFooter>
  <drawing r:id="rId3"/>
  <legacyDrawing r:id="rId2"/>
  <legacyDrawingHF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4:I67"/>
  <sheetViews>
    <sheetView showGridLines="0" zoomScalePageLayoutView="0" workbookViewId="0" topLeftCell="A1">
      <selection activeCell="G6" sqref="G6:H6"/>
    </sheetView>
  </sheetViews>
  <sheetFormatPr defaultColWidth="9.140625" defaultRowHeight="12.75"/>
  <cols>
    <col min="1" max="1" width="9.57421875" style="6" customWidth="1"/>
    <col min="2" max="2" width="28.421875" style="6" customWidth="1"/>
    <col min="3" max="3" width="17.8515625" style="6" customWidth="1"/>
    <col min="4" max="4" width="20.421875" style="6" customWidth="1"/>
    <col min="5" max="5" width="11.00390625" style="6" customWidth="1"/>
    <col min="6" max="6" width="11.57421875" style="6" customWidth="1"/>
    <col min="7" max="7" width="11.140625" style="6" customWidth="1"/>
    <col min="8" max="9" width="11.8515625" style="6" customWidth="1"/>
    <col min="10" max="16384" width="9.140625" style="6" customWidth="1"/>
  </cols>
  <sheetData>
    <row r="1" ht="12.75"/>
    <row r="2" ht="12.75"/>
    <row r="3" ht="12.75"/>
    <row r="4" spans="2:5" ht="29.25" customHeight="1" thickBot="1">
      <c r="B4" s="145" t="s">
        <v>572</v>
      </c>
      <c r="C4" s="140"/>
      <c r="D4" s="140"/>
      <c r="E4" s="140"/>
    </row>
    <row r="5" spans="1:8" ht="13.5" thickBot="1">
      <c r="A5" s="17" t="s">
        <v>0</v>
      </c>
      <c r="B5" s="113" t="s">
        <v>252</v>
      </c>
      <c r="C5" s="114"/>
      <c r="D5" s="132"/>
      <c r="E5" s="18"/>
      <c r="F5" s="19" t="s">
        <v>1</v>
      </c>
      <c r="G5" s="133" t="str">
        <f>Janeiro!G5</f>
        <v>PREENCHER</v>
      </c>
      <c r="H5" s="134"/>
    </row>
    <row r="6" spans="1:8" ht="13.5" thickBot="1">
      <c r="A6" s="98" t="s">
        <v>18</v>
      </c>
      <c r="B6" s="99"/>
      <c r="C6" s="20" t="s">
        <v>536</v>
      </c>
      <c r="D6" s="100"/>
      <c r="E6" s="101"/>
      <c r="F6" s="22" t="s">
        <v>8</v>
      </c>
      <c r="G6" s="141" t="s">
        <v>253</v>
      </c>
      <c r="H6" s="135"/>
    </row>
    <row r="7" spans="1:8" ht="13.5" thickBot="1">
      <c r="A7" s="113"/>
      <c r="B7" s="114"/>
      <c r="C7" s="114"/>
      <c r="D7" s="115"/>
      <c r="E7" s="116"/>
      <c r="F7" s="17" t="s">
        <v>22</v>
      </c>
      <c r="G7" s="136">
        <f>Janeiro!G7</f>
        <v>2015</v>
      </c>
      <c r="H7" s="137"/>
    </row>
    <row r="8" spans="1:9" ht="26.25" thickBot="1">
      <c r="A8" s="5" t="s">
        <v>7</v>
      </c>
      <c r="B8" s="5" t="s">
        <v>3</v>
      </c>
      <c r="C8" s="16" t="s">
        <v>4</v>
      </c>
      <c r="D8" s="16" t="s">
        <v>2</v>
      </c>
      <c r="E8" s="16" t="s">
        <v>24</v>
      </c>
      <c r="F8" s="16" t="s">
        <v>21</v>
      </c>
      <c r="G8" s="5" t="s">
        <v>20</v>
      </c>
      <c r="H8" s="5" t="s">
        <v>6</v>
      </c>
      <c r="I8" s="5" t="s">
        <v>26</v>
      </c>
    </row>
    <row r="9" spans="1:9" ht="12.75">
      <c r="A9" s="47">
        <v>40787</v>
      </c>
      <c r="B9" s="36" t="s">
        <v>25</v>
      </c>
      <c r="C9" s="35"/>
      <c r="D9" s="35"/>
      <c r="E9" s="35"/>
      <c r="F9" s="39"/>
      <c r="G9" s="40"/>
      <c r="H9" s="41">
        <f>Agosto!H49</f>
        <v>17247.449999999917</v>
      </c>
      <c r="I9" s="27"/>
    </row>
    <row r="10" spans="1:9" ht="12.75">
      <c r="A10" s="48" t="s">
        <v>487</v>
      </c>
      <c r="B10" s="2" t="s">
        <v>99</v>
      </c>
      <c r="C10" s="1"/>
      <c r="D10" s="1" t="s">
        <v>258</v>
      </c>
      <c r="E10" s="1" t="s">
        <v>46</v>
      </c>
      <c r="F10" s="42">
        <v>242232.4</v>
      </c>
      <c r="G10" s="43"/>
      <c r="H10" s="44">
        <f>H9+F10-G10</f>
        <v>259479.84999999992</v>
      </c>
      <c r="I10" s="37"/>
    </row>
    <row r="11" spans="1:9" ht="12.75">
      <c r="A11" s="48" t="s">
        <v>488</v>
      </c>
      <c r="B11" s="2" t="s">
        <v>499</v>
      </c>
      <c r="C11" s="1" t="s">
        <v>412</v>
      </c>
      <c r="D11" s="1" t="s">
        <v>42</v>
      </c>
      <c r="E11" s="1" t="s">
        <v>511</v>
      </c>
      <c r="F11" s="42"/>
      <c r="G11" s="43">
        <v>1086.15</v>
      </c>
      <c r="H11" s="44">
        <f aca="true" t="shared" si="0" ref="H11:H49">H10+F11-G11</f>
        <v>258393.69999999992</v>
      </c>
      <c r="I11" s="37"/>
    </row>
    <row r="12" spans="1:9" ht="12.75">
      <c r="A12" s="48" t="s">
        <v>489</v>
      </c>
      <c r="B12" s="2" t="s">
        <v>500</v>
      </c>
      <c r="C12" s="1" t="s">
        <v>43</v>
      </c>
      <c r="D12" s="1" t="s">
        <v>65</v>
      </c>
      <c r="E12" s="1" t="s">
        <v>512</v>
      </c>
      <c r="F12" s="42"/>
      <c r="G12" s="43">
        <v>2050.37</v>
      </c>
      <c r="H12" s="44">
        <f t="shared" si="0"/>
        <v>256343.32999999993</v>
      </c>
      <c r="I12" s="37"/>
    </row>
    <row r="13" spans="1:9" ht="12.75">
      <c r="A13" s="48" t="s">
        <v>379</v>
      </c>
      <c r="B13" s="2" t="s">
        <v>501</v>
      </c>
      <c r="C13" s="1" t="s">
        <v>420</v>
      </c>
      <c r="D13" s="1" t="s">
        <v>42</v>
      </c>
      <c r="E13" s="1" t="s">
        <v>513</v>
      </c>
      <c r="F13" s="42"/>
      <c r="G13" s="43">
        <v>400</v>
      </c>
      <c r="H13" s="44">
        <f t="shared" si="0"/>
        <v>255943.32999999993</v>
      </c>
      <c r="I13" s="37"/>
    </row>
    <row r="14" spans="1:9" ht="12.75">
      <c r="A14" s="48" t="s">
        <v>379</v>
      </c>
      <c r="B14" s="2" t="s">
        <v>502</v>
      </c>
      <c r="C14" s="1" t="s">
        <v>495</v>
      </c>
      <c r="D14" s="1" t="s">
        <v>510</v>
      </c>
      <c r="E14" s="1" t="s">
        <v>514</v>
      </c>
      <c r="F14" s="42"/>
      <c r="G14" s="43">
        <v>295</v>
      </c>
      <c r="H14" s="44">
        <f t="shared" si="0"/>
        <v>255648.32999999993</v>
      </c>
      <c r="I14" s="37"/>
    </row>
    <row r="15" spans="1:9" ht="12.75">
      <c r="A15" s="48" t="s">
        <v>379</v>
      </c>
      <c r="B15" s="2" t="s">
        <v>502</v>
      </c>
      <c r="C15" s="1" t="s">
        <v>495</v>
      </c>
      <c r="D15" s="1" t="s">
        <v>510</v>
      </c>
      <c r="E15" s="1" t="s">
        <v>424</v>
      </c>
      <c r="F15" s="42"/>
      <c r="G15" s="43">
        <v>572</v>
      </c>
      <c r="H15" s="44">
        <f t="shared" si="0"/>
        <v>255076.32999999993</v>
      </c>
      <c r="I15" s="37"/>
    </row>
    <row r="16" spans="1:9" ht="12.75">
      <c r="A16" s="48" t="s">
        <v>379</v>
      </c>
      <c r="B16" s="2" t="s">
        <v>260</v>
      </c>
      <c r="C16" s="1"/>
      <c r="D16" s="1" t="s">
        <v>257</v>
      </c>
      <c r="E16" s="1" t="s">
        <v>46</v>
      </c>
      <c r="F16" s="42"/>
      <c r="G16" s="43">
        <v>6886.06</v>
      </c>
      <c r="H16" s="44">
        <f t="shared" si="0"/>
        <v>248190.26999999993</v>
      </c>
      <c r="I16" s="37"/>
    </row>
    <row r="17" spans="1:9" ht="12.75">
      <c r="A17" s="48" t="s">
        <v>379</v>
      </c>
      <c r="B17" s="2" t="s">
        <v>47</v>
      </c>
      <c r="C17" s="1"/>
      <c r="D17" s="1" t="s">
        <v>257</v>
      </c>
      <c r="E17" s="1" t="s">
        <v>46</v>
      </c>
      <c r="F17" s="42"/>
      <c r="G17" s="43">
        <v>1651.58</v>
      </c>
      <c r="H17" s="44">
        <f t="shared" si="0"/>
        <v>246538.68999999994</v>
      </c>
      <c r="I17" s="37"/>
    </row>
    <row r="18" spans="1:9" ht="12.75">
      <c r="A18" s="48" t="s">
        <v>379</v>
      </c>
      <c r="B18" s="2" t="s">
        <v>48</v>
      </c>
      <c r="C18" s="1"/>
      <c r="D18" s="1" t="s">
        <v>257</v>
      </c>
      <c r="E18" s="1" t="s">
        <v>46</v>
      </c>
      <c r="F18" s="42"/>
      <c r="G18" s="43">
        <v>2070.12</v>
      </c>
      <c r="H18" s="44">
        <f t="shared" si="0"/>
        <v>244468.56999999995</v>
      </c>
      <c r="I18" s="37"/>
    </row>
    <row r="19" spans="1:9" ht="12.75">
      <c r="A19" s="48" t="s">
        <v>490</v>
      </c>
      <c r="B19" s="2" t="s">
        <v>500</v>
      </c>
      <c r="C19" s="1" t="s">
        <v>43</v>
      </c>
      <c r="D19" s="1" t="s">
        <v>65</v>
      </c>
      <c r="E19" s="1" t="s">
        <v>515</v>
      </c>
      <c r="F19" s="42"/>
      <c r="G19" s="43">
        <v>2050.37</v>
      </c>
      <c r="H19" s="44">
        <f t="shared" si="0"/>
        <v>242418.19999999995</v>
      </c>
      <c r="I19" s="37"/>
    </row>
    <row r="20" spans="1:9" ht="12.75">
      <c r="A20" s="48" t="s">
        <v>490</v>
      </c>
      <c r="B20" s="2" t="s">
        <v>456</v>
      </c>
      <c r="C20" s="1" t="s">
        <v>428</v>
      </c>
      <c r="D20" s="1" t="s">
        <v>49</v>
      </c>
      <c r="E20" s="1" t="s">
        <v>516</v>
      </c>
      <c r="F20" s="42"/>
      <c r="G20" s="43">
        <v>5000</v>
      </c>
      <c r="H20" s="44">
        <f t="shared" si="0"/>
        <v>237418.19999999995</v>
      </c>
      <c r="I20" s="37"/>
    </row>
    <row r="21" spans="1:9" ht="12.75">
      <c r="A21" s="48" t="s">
        <v>490</v>
      </c>
      <c r="B21" s="2" t="s">
        <v>503</v>
      </c>
      <c r="C21" s="1" t="s">
        <v>421</v>
      </c>
      <c r="D21" s="1" t="s">
        <v>49</v>
      </c>
      <c r="E21" s="1" t="s">
        <v>517</v>
      </c>
      <c r="F21" s="42"/>
      <c r="G21" s="43">
        <v>1100</v>
      </c>
      <c r="H21" s="44">
        <f t="shared" si="0"/>
        <v>236318.19999999995</v>
      </c>
      <c r="I21" s="37"/>
    </row>
    <row r="22" spans="1:9" ht="12.75">
      <c r="A22" s="48" t="s">
        <v>491</v>
      </c>
      <c r="B22" s="2" t="s">
        <v>504</v>
      </c>
      <c r="C22" s="1" t="s">
        <v>496</v>
      </c>
      <c r="D22" s="1" t="s">
        <v>49</v>
      </c>
      <c r="E22" s="1" t="s">
        <v>518</v>
      </c>
      <c r="F22" s="42"/>
      <c r="G22" s="43">
        <v>1654.8</v>
      </c>
      <c r="H22" s="44">
        <f t="shared" si="0"/>
        <v>234663.39999999997</v>
      </c>
      <c r="I22" s="37"/>
    </row>
    <row r="23" spans="1:9" ht="12.75">
      <c r="A23" s="48" t="s">
        <v>487</v>
      </c>
      <c r="B23" s="2" t="s">
        <v>209</v>
      </c>
      <c r="C23" s="1" t="s">
        <v>430</v>
      </c>
      <c r="D23" s="1" t="s">
        <v>49</v>
      </c>
      <c r="E23" s="1" t="s">
        <v>267</v>
      </c>
      <c r="F23" s="42"/>
      <c r="G23" s="43">
        <v>16211.65</v>
      </c>
      <c r="H23" s="44">
        <f t="shared" si="0"/>
        <v>218451.74999999997</v>
      </c>
      <c r="I23" s="37"/>
    </row>
    <row r="24" spans="1:9" ht="12.75">
      <c r="A24" s="48" t="s">
        <v>487</v>
      </c>
      <c r="B24" s="2" t="s">
        <v>209</v>
      </c>
      <c r="C24" s="1" t="s">
        <v>430</v>
      </c>
      <c r="D24" s="1" t="s">
        <v>49</v>
      </c>
      <c r="E24" s="1" t="s">
        <v>265</v>
      </c>
      <c r="F24" s="42"/>
      <c r="G24" s="43">
        <v>10323.5</v>
      </c>
      <c r="H24" s="44">
        <f t="shared" si="0"/>
        <v>208128.24999999997</v>
      </c>
      <c r="I24" s="37"/>
    </row>
    <row r="25" spans="1:9" ht="12.75">
      <c r="A25" s="48" t="s">
        <v>487</v>
      </c>
      <c r="B25" s="2" t="s">
        <v>505</v>
      </c>
      <c r="C25" s="1" t="s">
        <v>434</v>
      </c>
      <c r="D25" s="1" t="s">
        <v>49</v>
      </c>
      <c r="E25" s="1" t="s">
        <v>519</v>
      </c>
      <c r="F25" s="42"/>
      <c r="G25" s="43">
        <v>27066.34</v>
      </c>
      <c r="H25" s="44">
        <f t="shared" si="0"/>
        <v>181061.90999999997</v>
      </c>
      <c r="I25" s="37"/>
    </row>
    <row r="26" spans="1:9" ht="12.75">
      <c r="A26" s="48" t="s">
        <v>487</v>
      </c>
      <c r="B26" s="2" t="s">
        <v>506</v>
      </c>
      <c r="C26" s="1" t="s">
        <v>497</v>
      </c>
      <c r="D26" s="1" t="s">
        <v>49</v>
      </c>
      <c r="E26" s="1" t="s">
        <v>520</v>
      </c>
      <c r="F26" s="42"/>
      <c r="G26" s="43">
        <v>9385</v>
      </c>
      <c r="H26" s="44">
        <f t="shared" si="0"/>
        <v>171676.90999999997</v>
      </c>
      <c r="I26" s="37"/>
    </row>
    <row r="27" spans="1:9" ht="12.75">
      <c r="A27" s="48" t="s">
        <v>492</v>
      </c>
      <c r="B27" s="2" t="s">
        <v>507</v>
      </c>
      <c r="C27" s="1" t="s">
        <v>50</v>
      </c>
      <c r="D27" s="1" t="s">
        <v>49</v>
      </c>
      <c r="E27" s="1" t="s">
        <v>264</v>
      </c>
      <c r="F27" s="42"/>
      <c r="G27" s="43">
        <v>14768.24</v>
      </c>
      <c r="H27" s="44">
        <f t="shared" si="0"/>
        <v>156908.66999999998</v>
      </c>
      <c r="I27" s="37"/>
    </row>
    <row r="28" spans="1:9" ht="12.75">
      <c r="A28" s="48" t="s">
        <v>492</v>
      </c>
      <c r="B28" s="2" t="s">
        <v>507</v>
      </c>
      <c r="C28" s="1" t="s">
        <v>50</v>
      </c>
      <c r="D28" s="1" t="s">
        <v>49</v>
      </c>
      <c r="E28" s="1" t="s">
        <v>521</v>
      </c>
      <c r="F28" s="42"/>
      <c r="G28" s="43">
        <v>18357.06</v>
      </c>
      <c r="H28" s="44">
        <f t="shared" si="0"/>
        <v>138551.61</v>
      </c>
      <c r="I28" s="37"/>
    </row>
    <row r="29" spans="1:9" ht="12.75">
      <c r="A29" s="48" t="s">
        <v>492</v>
      </c>
      <c r="B29" s="2" t="s">
        <v>480</v>
      </c>
      <c r="C29" s="1" t="s">
        <v>498</v>
      </c>
      <c r="D29" s="1" t="s">
        <v>49</v>
      </c>
      <c r="E29" s="1" t="s">
        <v>522</v>
      </c>
      <c r="F29" s="42"/>
      <c r="G29" s="43">
        <v>3188</v>
      </c>
      <c r="H29" s="44">
        <f t="shared" si="0"/>
        <v>135363.61</v>
      </c>
      <c r="I29" s="37"/>
    </row>
    <row r="30" spans="1:9" ht="12.75">
      <c r="A30" s="48" t="s">
        <v>493</v>
      </c>
      <c r="B30" s="2" t="s">
        <v>508</v>
      </c>
      <c r="C30" s="1" t="s">
        <v>51</v>
      </c>
      <c r="D30" s="1" t="s">
        <v>49</v>
      </c>
      <c r="E30" s="1" t="s">
        <v>523</v>
      </c>
      <c r="F30" s="42"/>
      <c r="G30" s="43">
        <v>2935.63</v>
      </c>
      <c r="H30" s="44">
        <f t="shared" si="0"/>
        <v>132427.97999999998</v>
      </c>
      <c r="I30" s="37"/>
    </row>
    <row r="31" spans="1:9" ht="12.75">
      <c r="A31" s="48" t="s">
        <v>494</v>
      </c>
      <c r="B31" s="2" t="s">
        <v>89</v>
      </c>
      <c r="C31" s="1"/>
      <c r="D31" s="1" t="s">
        <v>52</v>
      </c>
      <c r="E31" s="1" t="s">
        <v>46</v>
      </c>
      <c r="F31" s="42"/>
      <c r="G31" s="43">
        <v>884.41</v>
      </c>
      <c r="H31" s="44">
        <f t="shared" si="0"/>
        <v>131543.56999999998</v>
      </c>
      <c r="I31" s="37"/>
    </row>
    <row r="32" spans="1:9" ht="12.75">
      <c r="A32" s="48" t="s">
        <v>494</v>
      </c>
      <c r="B32" s="2" t="s">
        <v>89</v>
      </c>
      <c r="C32" s="1"/>
      <c r="D32" s="1" t="s">
        <v>52</v>
      </c>
      <c r="E32" s="1" t="s">
        <v>46</v>
      </c>
      <c r="F32" s="42"/>
      <c r="G32" s="43">
        <v>1569.82</v>
      </c>
      <c r="H32" s="44">
        <f t="shared" si="0"/>
        <v>129973.74999999997</v>
      </c>
      <c r="I32" s="37"/>
    </row>
    <row r="33" spans="1:9" ht="12.75">
      <c r="A33" s="48" t="s">
        <v>494</v>
      </c>
      <c r="B33" s="2" t="s">
        <v>89</v>
      </c>
      <c r="C33" s="1"/>
      <c r="D33" s="1" t="s">
        <v>52</v>
      </c>
      <c r="E33" s="1" t="s">
        <v>46</v>
      </c>
      <c r="F33" s="42"/>
      <c r="G33" s="43">
        <v>1793.84</v>
      </c>
      <c r="H33" s="44">
        <f t="shared" si="0"/>
        <v>128179.90999999997</v>
      </c>
      <c r="I33" s="37"/>
    </row>
    <row r="34" spans="1:9" ht="12.75">
      <c r="A34" s="48" t="s">
        <v>494</v>
      </c>
      <c r="B34" s="2" t="s">
        <v>89</v>
      </c>
      <c r="C34" s="1"/>
      <c r="D34" s="1" t="s">
        <v>52</v>
      </c>
      <c r="E34" s="1" t="s">
        <v>46</v>
      </c>
      <c r="F34" s="42"/>
      <c r="G34" s="43">
        <v>5560.9</v>
      </c>
      <c r="H34" s="44">
        <f t="shared" si="0"/>
        <v>122619.00999999998</v>
      </c>
      <c r="I34" s="37"/>
    </row>
    <row r="35" spans="1:9" ht="12.75">
      <c r="A35" s="48" t="s">
        <v>494</v>
      </c>
      <c r="B35" s="2" t="s">
        <v>89</v>
      </c>
      <c r="C35" s="1"/>
      <c r="D35" s="1" t="s">
        <v>53</v>
      </c>
      <c r="E35" s="1" t="s">
        <v>46</v>
      </c>
      <c r="F35" s="42"/>
      <c r="G35" s="43">
        <v>2346.88</v>
      </c>
      <c r="H35" s="44">
        <f t="shared" si="0"/>
        <v>120272.12999999998</v>
      </c>
      <c r="I35" s="37"/>
    </row>
    <row r="36" spans="1:9" ht="12.75">
      <c r="A36" s="48" t="s">
        <v>494</v>
      </c>
      <c r="B36" s="2" t="s">
        <v>89</v>
      </c>
      <c r="C36" s="1"/>
      <c r="D36" s="1" t="s">
        <v>52</v>
      </c>
      <c r="E36" s="1" t="s">
        <v>46</v>
      </c>
      <c r="F36" s="42"/>
      <c r="G36" s="43">
        <v>1412.84</v>
      </c>
      <c r="H36" s="44">
        <f t="shared" si="0"/>
        <v>118859.28999999998</v>
      </c>
      <c r="I36" s="37"/>
    </row>
    <row r="37" spans="1:9" ht="12.75">
      <c r="A37" s="48" t="s">
        <v>494</v>
      </c>
      <c r="B37" s="2" t="s">
        <v>509</v>
      </c>
      <c r="C37" s="1"/>
      <c r="D37" s="1" t="s">
        <v>55</v>
      </c>
      <c r="E37" s="1" t="s">
        <v>46</v>
      </c>
      <c r="F37" s="42"/>
      <c r="G37" s="43">
        <v>14925.27</v>
      </c>
      <c r="H37" s="44">
        <f t="shared" si="0"/>
        <v>103934.01999999997</v>
      </c>
      <c r="I37" s="37"/>
    </row>
    <row r="38" spans="1:9" ht="12.75">
      <c r="A38" s="48" t="s">
        <v>524</v>
      </c>
      <c r="B38" s="2" t="s">
        <v>262</v>
      </c>
      <c r="C38" s="1"/>
      <c r="D38" s="1" t="s">
        <v>49</v>
      </c>
      <c r="E38" s="1" t="s">
        <v>46</v>
      </c>
      <c r="F38" s="42"/>
      <c r="G38" s="43">
        <v>5241.6</v>
      </c>
      <c r="H38" s="44">
        <f t="shared" si="0"/>
        <v>98692.41999999997</v>
      </c>
      <c r="I38" s="37"/>
    </row>
    <row r="39" spans="1:9" ht="12.75">
      <c r="A39" s="48" t="s">
        <v>525</v>
      </c>
      <c r="B39" s="2" t="s">
        <v>505</v>
      </c>
      <c r="C39" s="1"/>
      <c r="D39" s="1" t="s">
        <v>49</v>
      </c>
      <c r="E39" s="1" t="s">
        <v>535</v>
      </c>
      <c r="F39" s="42"/>
      <c r="G39" s="43">
        <v>2231.75</v>
      </c>
      <c r="H39" s="44">
        <f t="shared" si="0"/>
        <v>96460.66999999997</v>
      </c>
      <c r="I39" s="37"/>
    </row>
    <row r="40" spans="1:9" ht="12.75">
      <c r="A40" s="48" t="s">
        <v>526</v>
      </c>
      <c r="B40" s="2" t="s">
        <v>527</v>
      </c>
      <c r="C40" s="1"/>
      <c r="D40" s="1" t="s">
        <v>257</v>
      </c>
      <c r="E40" s="1" t="s">
        <v>46</v>
      </c>
      <c r="F40" s="42"/>
      <c r="G40" s="43">
        <v>1789.47</v>
      </c>
      <c r="H40" s="44">
        <f t="shared" si="0"/>
        <v>94671.19999999997</v>
      </c>
      <c r="I40" s="37"/>
    </row>
    <row r="41" spans="1:9" ht="12.75">
      <c r="A41" s="48" t="s">
        <v>526</v>
      </c>
      <c r="B41" s="2" t="s">
        <v>528</v>
      </c>
      <c r="C41" s="1"/>
      <c r="D41" s="1" t="s">
        <v>257</v>
      </c>
      <c r="E41" s="1" t="s">
        <v>46</v>
      </c>
      <c r="F41" s="42"/>
      <c r="G41" s="43">
        <v>1054.73</v>
      </c>
      <c r="H41" s="44">
        <f t="shared" si="0"/>
        <v>93616.46999999997</v>
      </c>
      <c r="I41" s="37"/>
    </row>
    <row r="42" spans="1:9" ht="12.75">
      <c r="A42" s="48" t="s">
        <v>526</v>
      </c>
      <c r="B42" s="2" t="s">
        <v>529</v>
      </c>
      <c r="C42" s="1"/>
      <c r="D42" s="1" t="s">
        <v>257</v>
      </c>
      <c r="E42" s="1" t="s">
        <v>46</v>
      </c>
      <c r="F42" s="42"/>
      <c r="G42" s="43">
        <v>2093.49</v>
      </c>
      <c r="H42" s="44">
        <f t="shared" si="0"/>
        <v>91522.97999999997</v>
      </c>
      <c r="I42" s="37"/>
    </row>
    <row r="43" spans="1:9" ht="12.75">
      <c r="A43" s="48" t="s">
        <v>526</v>
      </c>
      <c r="B43" s="2" t="s">
        <v>530</v>
      </c>
      <c r="C43" s="1"/>
      <c r="D43" s="1" t="s">
        <v>257</v>
      </c>
      <c r="E43" s="1" t="s">
        <v>46</v>
      </c>
      <c r="F43" s="42"/>
      <c r="G43" s="43">
        <v>1843.04</v>
      </c>
      <c r="H43" s="44">
        <f t="shared" si="0"/>
        <v>89679.93999999997</v>
      </c>
      <c r="I43" s="37"/>
    </row>
    <row r="44" spans="1:9" ht="12.75">
      <c r="A44" s="48" t="s">
        <v>526</v>
      </c>
      <c r="B44" s="2" t="s">
        <v>531</v>
      </c>
      <c r="C44" s="1"/>
      <c r="D44" s="1" t="s">
        <v>257</v>
      </c>
      <c r="E44" s="1" t="s">
        <v>46</v>
      </c>
      <c r="F44" s="42"/>
      <c r="G44" s="43">
        <v>65056.89</v>
      </c>
      <c r="H44" s="44">
        <f t="shared" si="0"/>
        <v>24623.049999999974</v>
      </c>
      <c r="I44" s="37"/>
    </row>
    <row r="45" spans="1:9" ht="12.75">
      <c r="A45" s="48" t="s">
        <v>526</v>
      </c>
      <c r="B45" s="2" t="s">
        <v>532</v>
      </c>
      <c r="C45" s="1"/>
      <c r="D45" s="1" t="s">
        <v>257</v>
      </c>
      <c r="E45" s="1" t="s">
        <v>46</v>
      </c>
      <c r="F45" s="42"/>
      <c r="G45" s="43">
        <v>1120.25</v>
      </c>
      <c r="H45" s="44">
        <f t="shared" si="0"/>
        <v>23502.799999999974</v>
      </c>
      <c r="I45" s="37"/>
    </row>
    <row r="46" spans="1:9" ht="12.75">
      <c r="A46" s="48" t="s">
        <v>526</v>
      </c>
      <c r="B46" s="2" t="s">
        <v>533</v>
      </c>
      <c r="C46" s="1"/>
      <c r="D46" s="1" t="s">
        <v>257</v>
      </c>
      <c r="E46" s="1" t="s">
        <v>46</v>
      </c>
      <c r="F46" s="42"/>
      <c r="G46" s="43">
        <v>2401.47</v>
      </c>
      <c r="H46" s="44">
        <f t="shared" si="0"/>
        <v>21101.329999999973</v>
      </c>
      <c r="I46" s="37"/>
    </row>
    <row r="47" spans="1:9" ht="12.75">
      <c r="A47" s="48" t="s">
        <v>526</v>
      </c>
      <c r="B47" s="2" t="s">
        <v>268</v>
      </c>
      <c r="C47" s="1"/>
      <c r="D47" s="1" t="s">
        <v>257</v>
      </c>
      <c r="E47" s="1" t="s">
        <v>46</v>
      </c>
      <c r="F47" s="42"/>
      <c r="G47" s="43">
        <v>1295.52</v>
      </c>
      <c r="H47" s="44">
        <f t="shared" si="0"/>
        <v>19805.809999999972</v>
      </c>
      <c r="I47" s="37"/>
    </row>
    <row r="48" spans="1:9" ht="12.75">
      <c r="A48" s="48" t="s">
        <v>526</v>
      </c>
      <c r="B48" s="2" t="s">
        <v>534</v>
      </c>
      <c r="C48" s="1"/>
      <c r="D48" s="1" t="s">
        <v>257</v>
      </c>
      <c r="E48" s="1" t="s">
        <v>46</v>
      </c>
      <c r="F48" s="42"/>
      <c r="G48" s="43">
        <v>882.82</v>
      </c>
      <c r="H48" s="44">
        <f t="shared" si="0"/>
        <v>18922.989999999972</v>
      </c>
      <c r="I48" s="37" t="s">
        <v>144</v>
      </c>
    </row>
    <row r="49" spans="1:9" ht="12.75">
      <c r="A49" s="48"/>
      <c r="B49" s="2"/>
      <c r="C49" s="1"/>
      <c r="D49" s="1"/>
      <c r="E49" s="1"/>
      <c r="F49" s="42"/>
      <c r="G49" s="43"/>
      <c r="H49" s="44">
        <f t="shared" si="0"/>
        <v>18922.989999999972</v>
      </c>
      <c r="I49" s="37"/>
    </row>
    <row r="50" spans="1:9" ht="13.5" thickBot="1">
      <c r="A50" s="49"/>
      <c r="B50" s="3"/>
      <c r="C50" s="4"/>
      <c r="D50" s="4"/>
      <c r="E50" s="4"/>
      <c r="F50" s="45"/>
      <c r="G50" s="46"/>
      <c r="H50" s="50"/>
      <c r="I50" s="38"/>
    </row>
    <row r="51" spans="1:8" ht="12.75" customHeight="1">
      <c r="A51" s="102" t="s">
        <v>12</v>
      </c>
      <c r="B51" s="105" t="s">
        <v>10</v>
      </c>
      <c r="C51" s="105" t="s">
        <v>10</v>
      </c>
      <c r="D51" s="107" t="s">
        <v>31</v>
      </c>
      <c r="E51" s="108"/>
      <c r="F51" s="29">
        <f>SUM(F9:F50)</f>
        <v>242232.4</v>
      </c>
      <c r="G51" s="30">
        <f>SUM(G9:G50)</f>
        <v>240556.86000000004</v>
      </c>
      <c r="H51" s="56">
        <f>F51-G51+H9</f>
        <v>18922.989999999867</v>
      </c>
    </row>
    <row r="52" spans="1:8" ht="26.25" thickBot="1">
      <c r="A52" s="103"/>
      <c r="B52" s="106"/>
      <c r="C52" s="106"/>
      <c r="D52" s="109"/>
      <c r="E52" s="110"/>
      <c r="F52" s="28" t="s">
        <v>27</v>
      </c>
      <c r="G52" s="31" t="s">
        <v>28</v>
      </c>
      <c r="H52" s="32" t="s">
        <v>11</v>
      </c>
    </row>
    <row r="53" spans="1:8" ht="13.5" thickBot="1">
      <c r="A53" s="12"/>
      <c r="B53" s="12"/>
      <c r="C53" s="12"/>
      <c r="D53" s="12"/>
      <c r="E53" s="12"/>
      <c r="F53" s="12"/>
      <c r="G53" s="12"/>
      <c r="H53" s="12"/>
    </row>
    <row r="54" spans="1:8" ht="13.5" thickBot="1">
      <c r="A54" s="129" t="s">
        <v>13</v>
      </c>
      <c r="B54" s="129"/>
      <c r="C54" s="12"/>
      <c r="F54" s="130" t="s">
        <v>23</v>
      </c>
      <c r="G54" s="131"/>
      <c r="H54" s="60">
        <f>H51+B66</f>
        <v>18922.989999999867</v>
      </c>
    </row>
    <row r="55" spans="1:8" ht="12.75">
      <c r="A55" s="23" t="s">
        <v>14</v>
      </c>
      <c r="B55" s="51" t="str">
        <f>Fevereiro!K55</f>
        <v>cx. 341-0</v>
      </c>
      <c r="C55" s="12"/>
      <c r="D55" s="12"/>
      <c r="E55" s="12"/>
      <c r="F55" s="12"/>
      <c r="G55" s="12"/>
      <c r="H55" s="12"/>
    </row>
    <row r="56" spans="1:8" ht="12.75">
      <c r="A56" s="121" t="s">
        <v>30</v>
      </c>
      <c r="B56" s="122"/>
      <c r="H56" s="12"/>
    </row>
    <row r="57" spans="1:8" ht="12.75">
      <c r="A57" s="24" t="s">
        <v>15</v>
      </c>
      <c r="B57" s="24" t="s">
        <v>5</v>
      </c>
      <c r="H57" s="12"/>
    </row>
    <row r="58" spans="1:8" ht="12.75">
      <c r="A58" s="1"/>
      <c r="B58" s="57"/>
      <c r="E58" s="104" t="s">
        <v>38</v>
      </c>
      <c r="F58" s="104"/>
      <c r="G58" s="104"/>
      <c r="H58" s="104"/>
    </row>
    <row r="59" spans="1:8" ht="12.75">
      <c r="A59" s="1"/>
      <c r="B59" s="58"/>
      <c r="H59" s="12"/>
    </row>
    <row r="60" spans="1:8" ht="13.5" thickBot="1">
      <c r="A60" s="1"/>
      <c r="B60" s="58"/>
      <c r="H60" s="12"/>
    </row>
    <row r="61" spans="1:8" ht="13.5" thickBot="1">
      <c r="A61" s="1"/>
      <c r="B61" s="58"/>
      <c r="D61" s="7" t="s">
        <v>0</v>
      </c>
      <c r="E61" s="124" t="str">
        <f>B5</f>
        <v>SANTA CASA DE MISERICÓRDIA DE TAQUARITUBA</v>
      </c>
      <c r="F61" s="125"/>
      <c r="G61" s="125"/>
      <c r="H61" s="126"/>
    </row>
    <row r="62" spans="1:8" ht="12.75">
      <c r="A62" s="1"/>
      <c r="B62" s="58"/>
      <c r="D62" s="8"/>
      <c r="E62" s="9"/>
      <c r="F62" s="9"/>
      <c r="G62" s="9"/>
      <c r="H62" s="10"/>
    </row>
    <row r="63" spans="1:8" ht="12.75">
      <c r="A63" s="1"/>
      <c r="B63" s="57"/>
      <c r="D63" s="11"/>
      <c r="E63" s="12"/>
      <c r="F63" s="12"/>
      <c r="G63" s="12"/>
      <c r="H63" s="13"/>
    </row>
    <row r="64" spans="1:8" ht="12.75">
      <c r="A64" s="1"/>
      <c r="B64" s="57"/>
      <c r="D64" s="14" t="s">
        <v>17</v>
      </c>
      <c r="E64" s="12"/>
      <c r="F64" s="12"/>
      <c r="G64" s="12"/>
      <c r="H64" s="13"/>
    </row>
    <row r="65" spans="1:8" ht="12.75">
      <c r="A65" s="1"/>
      <c r="B65" s="57"/>
      <c r="D65" s="11"/>
      <c r="E65" s="138" t="s">
        <v>293</v>
      </c>
      <c r="F65" s="138"/>
      <c r="G65" s="138"/>
      <c r="H65" s="21"/>
    </row>
    <row r="66" spans="1:8" ht="13.5" thickBot="1">
      <c r="A66" s="25" t="s">
        <v>9</v>
      </c>
      <c r="B66" s="59">
        <f>SUM(B58:B65)</f>
        <v>0</v>
      </c>
      <c r="D66" s="15"/>
      <c r="E66" s="117" t="s">
        <v>16</v>
      </c>
      <c r="F66" s="117"/>
      <c r="G66" s="117"/>
      <c r="H66" s="26"/>
    </row>
    <row r="67" ht="12.75">
      <c r="H67" s="12"/>
    </row>
  </sheetData>
  <sheetProtection selectLockedCells="1"/>
  <mergeCells count="19">
    <mergeCell ref="B4:E4"/>
    <mergeCell ref="E66:G66"/>
    <mergeCell ref="A54:B54"/>
    <mergeCell ref="F54:G54"/>
    <mergeCell ref="A56:B56"/>
    <mergeCell ref="E58:H58"/>
    <mergeCell ref="A51:A52"/>
    <mergeCell ref="B51:B52"/>
    <mergeCell ref="C51:C52"/>
    <mergeCell ref="D51:E52"/>
    <mergeCell ref="E61:H61"/>
    <mergeCell ref="E65:G65"/>
    <mergeCell ref="B5:D5"/>
    <mergeCell ref="G5:H5"/>
    <mergeCell ref="A6:B6"/>
    <mergeCell ref="D6:E6"/>
    <mergeCell ref="G6:H6"/>
    <mergeCell ref="A7:E7"/>
    <mergeCell ref="G7:H7"/>
  </mergeCells>
  <conditionalFormatting sqref="H10:H49">
    <cfRule type="cellIs" priority="1" dxfId="0" operator="equal" stopIfTrue="1">
      <formula>H9</formula>
    </cfRule>
  </conditionalFormatting>
  <conditionalFormatting sqref="H50">
    <cfRule type="cellIs" priority="199" dxfId="0" operator="equal" stopIfTrue="1">
      <formula>Setembro!#REF!</formula>
    </cfRule>
  </conditionalFormatting>
  <printOptions horizontalCentered="1"/>
  <pageMargins left="0.3937007874015748" right="0.3937007874015748" top="0.5905511811023623" bottom="0.984251968503937" header="0.5118110236220472" footer="0.5511811023622047"/>
  <pageSetup horizontalDpi="300" verticalDpi="300" orientation="landscape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4:I58"/>
  <sheetViews>
    <sheetView showGridLines="0" zoomScalePageLayoutView="0" workbookViewId="0" topLeftCell="A28">
      <selection activeCell="D15" sqref="D15"/>
    </sheetView>
  </sheetViews>
  <sheetFormatPr defaultColWidth="9.140625" defaultRowHeight="12.75"/>
  <cols>
    <col min="1" max="1" width="9.57421875" style="6" customWidth="1"/>
    <col min="2" max="2" width="28.421875" style="6" customWidth="1"/>
    <col min="3" max="3" width="17.8515625" style="6" customWidth="1"/>
    <col min="4" max="4" width="20.421875" style="6" customWidth="1"/>
    <col min="5" max="5" width="11.00390625" style="6" customWidth="1"/>
    <col min="6" max="6" width="11.57421875" style="6" customWidth="1"/>
    <col min="7" max="7" width="11.140625" style="6" customWidth="1"/>
    <col min="8" max="9" width="11.8515625" style="6" customWidth="1"/>
    <col min="10" max="16384" width="9.140625" style="6" customWidth="1"/>
  </cols>
  <sheetData>
    <row r="1" ht="12.75"/>
    <row r="2" ht="12.75"/>
    <row r="3" ht="12.75"/>
    <row r="4" spans="2:6" ht="27" customHeight="1" thickBot="1">
      <c r="B4" s="142" t="s">
        <v>573</v>
      </c>
      <c r="C4" s="140"/>
      <c r="D4" s="140"/>
      <c r="E4" s="140"/>
      <c r="F4" s="140"/>
    </row>
    <row r="5" spans="1:8" ht="13.5" thickBot="1">
      <c r="A5" s="17" t="s">
        <v>0</v>
      </c>
      <c r="B5" s="113" t="s">
        <v>574</v>
      </c>
      <c r="C5" s="114"/>
      <c r="D5" s="132"/>
      <c r="E5" s="18"/>
      <c r="F5" s="19" t="s">
        <v>1</v>
      </c>
      <c r="G5" s="133" t="str">
        <f>Janeiro!G5</f>
        <v>PREENCHER</v>
      </c>
      <c r="H5" s="134"/>
    </row>
    <row r="6" spans="1:8" ht="13.5" thickBot="1">
      <c r="A6" s="98" t="s">
        <v>18</v>
      </c>
      <c r="B6" s="99"/>
      <c r="C6" s="20" t="s">
        <v>537</v>
      </c>
      <c r="D6" s="100"/>
      <c r="E6" s="101"/>
      <c r="F6" s="22" t="s">
        <v>8</v>
      </c>
      <c r="G6" s="135" t="s">
        <v>41</v>
      </c>
      <c r="H6" s="135"/>
    </row>
    <row r="7" spans="1:8" ht="13.5" thickBot="1">
      <c r="A7" s="113"/>
      <c r="B7" s="114"/>
      <c r="C7" s="114"/>
      <c r="D7" s="115"/>
      <c r="E7" s="116"/>
      <c r="F7" s="17" t="s">
        <v>22</v>
      </c>
      <c r="G7" s="136">
        <f>Janeiro!G7</f>
        <v>2015</v>
      </c>
      <c r="H7" s="137"/>
    </row>
    <row r="8" spans="1:9" ht="26.25" thickBot="1">
      <c r="A8" s="5" t="s">
        <v>7</v>
      </c>
      <c r="B8" s="5" t="s">
        <v>3</v>
      </c>
      <c r="C8" s="16" t="s">
        <v>4</v>
      </c>
      <c r="D8" s="16" t="s">
        <v>2</v>
      </c>
      <c r="E8" s="16" t="s">
        <v>24</v>
      </c>
      <c r="F8" s="16" t="s">
        <v>21</v>
      </c>
      <c r="G8" s="5" t="s">
        <v>20</v>
      </c>
      <c r="H8" s="5" t="s">
        <v>6</v>
      </c>
      <c r="I8" s="5" t="s">
        <v>26</v>
      </c>
    </row>
    <row r="9" spans="1:9" ht="12.75">
      <c r="A9" s="47">
        <v>40817</v>
      </c>
      <c r="B9" s="36" t="s">
        <v>25</v>
      </c>
      <c r="C9" s="35"/>
      <c r="D9" s="35"/>
      <c r="E9" s="35"/>
      <c r="F9" s="39"/>
      <c r="G9" s="40"/>
      <c r="H9" s="41">
        <f>Setembro!H51</f>
        <v>18922.989999999867</v>
      </c>
      <c r="I9" s="27"/>
    </row>
    <row r="10" spans="1:9" ht="12.75">
      <c r="A10" s="48"/>
      <c r="B10" s="2" t="s">
        <v>59</v>
      </c>
      <c r="C10" s="1"/>
      <c r="D10" s="1" t="s">
        <v>41</v>
      </c>
      <c r="E10" s="1"/>
      <c r="F10" s="42">
        <v>242232.4</v>
      </c>
      <c r="G10" s="43"/>
      <c r="H10" s="44">
        <f>H9+F10-G10</f>
        <v>261155.38999999987</v>
      </c>
      <c r="I10" s="37"/>
    </row>
    <row r="11" spans="1:9" ht="12.75">
      <c r="A11" s="48">
        <v>42279</v>
      </c>
      <c r="B11" s="2" t="s">
        <v>60</v>
      </c>
      <c r="C11" s="1" t="s">
        <v>61</v>
      </c>
      <c r="D11" s="1" t="s">
        <v>62</v>
      </c>
      <c r="E11" s="1">
        <v>405832</v>
      </c>
      <c r="F11" s="42"/>
      <c r="G11" s="43">
        <v>250.26</v>
      </c>
      <c r="H11" s="44">
        <f>H10+F11-G11</f>
        <v>260905.12999999986</v>
      </c>
      <c r="I11" s="37"/>
    </row>
    <row r="12" spans="1:9" ht="12.75">
      <c r="A12" s="48">
        <v>42279</v>
      </c>
      <c r="B12" s="2" t="s">
        <v>63</v>
      </c>
      <c r="C12" s="1" t="s">
        <v>68</v>
      </c>
      <c r="D12" s="1" t="s">
        <v>62</v>
      </c>
      <c r="E12" s="1">
        <v>227131</v>
      </c>
      <c r="F12" s="42"/>
      <c r="G12" s="43">
        <v>874.2</v>
      </c>
      <c r="H12" s="44">
        <f>H11+F12-G12</f>
        <v>260030.92999999985</v>
      </c>
      <c r="I12" s="37"/>
    </row>
    <row r="13" spans="1:9" ht="12.75">
      <c r="A13" s="48">
        <v>42279</v>
      </c>
      <c r="B13" s="2" t="s">
        <v>64</v>
      </c>
      <c r="C13" s="1" t="s">
        <v>43</v>
      </c>
      <c r="D13" s="1" t="s">
        <v>65</v>
      </c>
      <c r="E13" s="1">
        <v>18842</v>
      </c>
      <c r="F13" s="42"/>
      <c r="G13" s="43">
        <v>3104.55</v>
      </c>
      <c r="H13" s="44">
        <f>H12+F13-G13</f>
        <v>256926.37999999986</v>
      </c>
      <c r="I13" s="37"/>
    </row>
    <row r="14" spans="1:9" ht="12.75">
      <c r="A14" s="48">
        <v>42285</v>
      </c>
      <c r="B14" s="2" t="s">
        <v>66</v>
      </c>
      <c r="C14" s="1" t="s">
        <v>67</v>
      </c>
      <c r="D14" s="1" t="s">
        <v>49</v>
      </c>
      <c r="E14" s="1">
        <v>1160</v>
      </c>
      <c r="F14" s="42"/>
      <c r="G14" s="43">
        <v>4692.5</v>
      </c>
      <c r="H14" s="44">
        <f>H13+F14-G14</f>
        <v>252233.87999999986</v>
      </c>
      <c r="I14" s="37"/>
    </row>
    <row r="15" spans="1:9" ht="12.75">
      <c r="A15" s="48">
        <v>42286</v>
      </c>
      <c r="B15" s="2" t="s">
        <v>69</v>
      </c>
      <c r="C15" s="1" t="s">
        <v>70</v>
      </c>
      <c r="D15" s="1" t="s">
        <v>49</v>
      </c>
      <c r="E15" s="1">
        <v>610</v>
      </c>
      <c r="F15" s="42"/>
      <c r="G15" s="43">
        <v>3660.15</v>
      </c>
      <c r="H15" s="44">
        <v>232435.15</v>
      </c>
      <c r="I15" s="37">
        <v>446</v>
      </c>
    </row>
    <row r="16" spans="1:9" ht="12.75">
      <c r="A16" s="48">
        <v>42290</v>
      </c>
      <c r="B16" s="2" t="s">
        <v>71</v>
      </c>
      <c r="C16" s="1" t="s">
        <v>51</v>
      </c>
      <c r="D16" s="1" t="s">
        <v>49</v>
      </c>
      <c r="E16" s="1">
        <v>243</v>
      </c>
      <c r="F16" s="42"/>
      <c r="G16" s="43">
        <v>2935.63</v>
      </c>
      <c r="H16" s="44">
        <v>229499.52</v>
      </c>
      <c r="I16" s="37"/>
    </row>
    <row r="17" spans="1:9" ht="12.75">
      <c r="A17" s="48">
        <v>42290</v>
      </c>
      <c r="B17" s="2" t="s">
        <v>72</v>
      </c>
      <c r="C17" s="1" t="s">
        <v>50</v>
      </c>
      <c r="D17" s="1" t="s">
        <v>49</v>
      </c>
      <c r="E17" s="1">
        <v>337</v>
      </c>
      <c r="F17" s="42"/>
      <c r="G17" s="43">
        <v>14696.91</v>
      </c>
      <c r="H17" s="44">
        <v>214802.61</v>
      </c>
      <c r="I17" s="37"/>
    </row>
    <row r="18" spans="1:9" ht="12.75">
      <c r="A18" s="48">
        <v>42290</v>
      </c>
      <c r="B18" s="2" t="s">
        <v>72</v>
      </c>
      <c r="C18" s="1" t="s">
        <v>50</v>
      </c>
      <c r="D18" s="1" t="s">
        <v>49</v>
      </c>
      <c r="E18" s="1">
        <v>338</v>
      </c>
      <c r="F18" s="42"/>
      <c r="G18" s="43">
        <v>12613.44</v>
      </c>
      <c r="H18" s="44">
        <v>202189.17</v>
      </c>
      <c r="I18" s="37"/>
    </row>
    <row r="19" spans="1:9" ht="12.75">
      <c r="A19" s="48">
        <v>42290</v>
      </c>
      <c r="B19" s="2" t="s">
        <v>73</v>
      </c>
      <c r="C19" s="1" t="s">
        <v>74</v>
      </c>
      <c r="D19" s="1" t="s">
        <v>49</v>
      </c>
      <c r="E19" s="1">
        <v>390</v>
      </c>
      <c r="F19" s="42"/>
      <c r="G19" s="43">
        <v>9385</v>
      </c>
      <c r="H19" s="44">
        <v>192804.17</v>
      </c>
      <c r="I19" s="37"/>
    </row>
    <row r="20" spans="1:9" ht="12.75">
      <c r="A20" s="48">
        <v>42290</v>
      </c>
      <c r="B20" s="2" t="s">
        <v>75</v>
      </c>
      <c r="C20" s="1" t="s">
        <v>77</v>
      </c>
      <c r="D20" s="1" t="s">
        <v>49</v>
      </c>
      <c r="E20" s="1">
        <v>358</v>
      </c>
      <c r="F20" s="42"/>
      <c r="G20" s="43">
        <v>18146.84</v>
      </c>
      <c r="H20" s="44">
        <v>174657.33</v>
      </c>
      <c r="I20" s="37"/>
    </row>
    <row r="21" spans="1:9" ht="12.75">
      <c r="A21" s="48">
        <v>42290</v>
      </c>
      <c r="B21" s="2" t="s">
        <v>75</v>
      </c>
      <c r="C21" s="1" t="s">
        <v>77</v>
      </c>
      <c r="D21" s="1" t="s">
        <v>49</v>
      </c>
      <c r="E21" s="1">
        <v>360</v>
      </c>
      <c r="F21" s="42"/>
      <c r="G21" s="43">
        <v>10323.5</v>
      </c>
      <c r="H21" s="44">
        <v>164333.83</v>
      </c>
      <c r="I21" s="37"/>
    </row>
    <row r="22" spans="1:9" ht="12.75">
      <c r="A22" s="48">
        <v>42290</v>
      </c>
      <c r="B22" s="2" t="s">
        <v>76</v>
      </c>
      <c r="C22" s="1" t="s">
        <v>78</v>
      </c>
      <c r="D22" s="1" t="s">
        <v>49</v>
      </c>
      <c r="E22" s="1">
        <v>158</v>
      </c>
      <c r="F22" s="42"/>
      <c r="G22" s="43">
        <v>26529.52</v>
      </c>
      <c r="H22" s="44">
        <v>137804.31</v>
      </c>
      <c r="I22" s="37"/>
    </row>
    <row r="23" spans="1:9" ht="12.75">
      <c r="A23" s="48">
        <v>42290</v>
      </c>
      <c r="B23" s="2" t="s">
        <v>64</v>
      </c>
      <c r="C23" s="1" t="s">
        <v>43</v>
      </c>
      <c r="D23" s="1" t="s">
        <v>65</v>
      </c>
      <c r="E23" s="1">
        <v>19905</v>
      </c>
      <c r="F23" s="42"/>
      <c r="G23" s="43">
        <v>2050.37</v>
      </c>
      <c r="H23" s="44">
        <v>135753.94</v>
      </c>
      <c r="I23" s="37"/>
    </row>
    <row r="24" spans="1:9" ht="12.75">
      <c r="A24" s="48">
        <v>42290</v>
      </c>
      <c r="B24" s="2" t="s">
        <v>79</v>
      </c>
      <c r="C24" s="1" t="s">
        <v>80</v>
      </c>
      <c r="D24" s="1" t="s">
        <v>49</v>
      </c>
      <c r="E24" s="1">
        <v>12</v>
      </c>
      <c r="F24" s="42"/>
      <c r="G24" s="43">
        <v>2590.26</v>
      </c>
      <c r="H24" s="44">
        <v>133163.68</v>
      </c>
      <c r="I24" s="37"/>
    </row>
    <row r="25" spans="1:9" ht="12.75">
      <c r="A25" s="48">
        <v>42291</v>
      </c>
      <c r="B25" s="2" t="s">
        <v>81</v>
      </c>
      <c r="C25" s="1" t="s">
        <v>82</v>
      </c>
      <c r="D25" s="1" t="s">
        <v>49</v>
      </c>
      <c r="E25" s="1">
        <v>392</v>
      </c>
      <c r="F25" s="42"/>
      <c r="G25" s="43">
        <v>19340</v>
      </c>
      <c r="H25" s="44">
        <v>113823.68</v>
      </c>
      <c r="I25" s="37"/>
    </row>
    <row r="26" spans="1:9" ht="12.75">
      <c r="A26" s="48">
        <v>42292</v>
      </c>
      <c r="B26" s="2" t="s">
        <v>81</v>
      </c>
      <c r="C26" s="1" t="s">
        <v>82</v>
      </c>
      <c r="D26" s="1" t="s">
        <v>49</v>
      </c>
      <c r="E26" s="1">
        <v>394</v>
      </c>
      <c r="F26" s="42"/>
      <c r="G26" s="43">
        <v>2498</v>
      </c>
      <c r="H26" s="44">
        <v>111325.68</v>
      </c>
      <c r="I26" s="37"/>
    </row>
    <row r="27" spans="1:9" ht="12.75">
      <c r="A27" s="48">
        <v>42292</v>
      </c>
      <c r="B27" s="2" t="s">
        <v>83</v>
      </c>
      <c r="C27" s="1" t="s">
        <v>84</v>
      </c>
      <c r="D27" s="1" t="s">
        <v>49</v>
      </c>
      <c r="E27" s="1">
        <v>46</v>
      </c>
      <c r="F27" s="42"/>
      <c r="G27" s="43">
        <v>859.67</v>
      </c>
      <c r="H27" s="44">
        <v>110466.01</v>
      </c>
      <c r="I27" s="37"/>
    </row>
    <row r="28" spans="1:9" ht="12.75">
      <c r="A28" s="48">
        <v>42292</v>
      </c>
      <c r="B28" s="2" t="s">
        <v>85</v>
      </c>
      <c r="C28" s="1" t="s">
        <v>86</v>
      </c>
      <c r="D28" s="1" t="s">
        <v>49</v>
      </c>
      <c r="E28" s="1">
        <v>1721</v>
      </c>
      <c r="F28" s="42"/>
      <c r="G28" s="43">
        <v>2508</v>
      </c>
      <c r="H28" s="44">
        <v>107958.01</v>
      </c>
      <c r="I28" s="37"/>
    </row>
    <row r="29" spans="1:9" ht="12.75">
      <c r="A29" s="48">
        <v>42292</v>
      </c>
      <c r="B29" s="2" t="s">
        <v>79</v>
      </c>
      <c r="C29" s="1" t="s">
        <v>80</v>
      </c>
      <c r="D29" s="1" t="s">
        <v>49</v>
      </c>
      <c r="E29" s="1">
        <v>13</v>
      </c>
      <c r="F29" s="42"/>
      <c r="G29" s="43">
        <v>5631</v>
      </c>
      <c r="H29" s="44">
        <v>102327.01</v>
      </c>
      <c r="I29" s="37"/>
    </row>
    <row r="30" spans="1:9" ht="12.75">
      <c r="A30" s="48">
        <v>42296</v>
      </c>
      <c r="B30" s="2" t="s">
        <v>66</v>
      </c>
      <c r="C30" s="1" t="s">
        <v>67</v>
      </c>
      <c r="D30" s="1" t="s">
        <v>49</v>
      </c>
      <c r="E30" s="1">
        <v>1165</v>
      </c>
      <c r="F30" s="42"/>
      <c r="G30" s="43">
        <v>3284.75</v>
      </c>
      <c r="H30" s="44">
        <v>99042.26</v>
      </c>
      <c r="I30" s="37"/>
    </row>
    <row r="31" spans="1:9" ht="12.75">
      <c r="A31" s="48">
        <v>42297</v>
      </c>
      <c r="B31" s="2" t="s">
        <v>88</v>
      </c>
      <c r="C31" s="1"/>
      <c r="D31" s="1" t="s">
        <v>55</v>
      </c>
      <c r="E31" s="1" t="s">
        <v>87</v>
      </c>
      <c r="F31" s="42"/>
      <c r="G31" s="43">
        <v>14873.38</v>
      </c>
      <c r="H31" s="44">
        <v>84168.88</v>
      </c>
      <c r="I31" s="37"/>
    </row>
    <row r="32" spans="1:9" ht="12.75">
      <c r="A32" s="48">
        <v>42297</v>
      </c>
      <c r="B32" s="2" t="s">
        <v>89</v>
      </c>
      <c r="C32" s="1"/>
      <c r="D32" s="1" t="s">
        <v>90</v>
      </c>
      <c r="E32" s="1" t="s">
        <v>87</v>
      </c>
      <c r="F32" s="42"/>
      <c r="G32" s="43">
        <v>2349.8</v>
      </c>
      <c r="H32" s="44">
        <v>81819.08</v>
      </c>
      <c r="I32" s="37"/>
    </row>
    <row r="33" spans="1:9" ht="12.75">
      <c r="A33" s="48">
        <v>42307</v>
      </c>
      <c r="B33" s="2" t="s">
        <v>72</v>
      </c>
      <c r="C33" s="1" t="s">
        <v>50</v>
      </c>
      <c r="D33" s="1" t="s">
        <v>49</v>
      </c>
      <c r="E33" s="1">
        <v>342</v>
      </c>
      <c r="F33" s="42"/>
      <c r="G33" s="43">
        <v>3234.07</v>
      </c>
      <c r="H33" s="44">
        <v>78585.01</v>
      </c>
      <c r="I33" s="37"/>
    </row>
    <row r="34" spans="1:9" ht="12.75">
      <c r="A34" s="48">
        <v>42308</v>
      </c>
      <c r="B34" s="2" t="s">
        <v>91</v>
      </c>
      <c r="C34" s="1"/>
      <c r="D34" s="1" t="s">
        <v>45</v>
      </c>
      <c r="E34" s="1" t="s">
        <v>87</v>
      </c>
      <c r="F34" s="42"/>
      <c r="G34" s="43">
        <v>66847.8</v>
      </c>
      <c r="H34" s="44">
        <v>11737.21</v>
      </c>
      <c r="I34" s="37"/>
    </row>
    <row r="35" spans="1:9" ht="12.75">
      <c r="A35" s="48">
        <v>42308</v>
      </c>
      <c r="B35" s="2" t="s">
        <v>56</v>
      </c>
      <c r="C35" s="1"/>
      <c r="D35" s="1" t="s">
        <v>45</v>
      </c>
      <c r="E35" s="1" t="s">
        <v>87</v>
      </c>
      <c r="F35" s="42"/>
      <c r="G35" s="43">
        <v>2046.59</v>
      </c>
      <c r="H35" s="44">
        <v>9690.62</v>
      </c>
      <c r="I35" s="37"/>
    </row>
    <row r="36" spans="1:9" ht="12.75">
      <c r="A36" s="48">
        <v>42308</v>
      </c>
      <c r="B36" s="2" t="s">
        <v>92</v>
      </c>
      <c r="C36" s="1"/>
      <c r="D36" s="1" t="s">
        <v>45</v>
      </c>
      <c r="E36" s="1" t="s">
        <v>87</v>
      </c>
      <c r="F36" s="42"/>
      <c r="G36" s="43">
        <v>2092.5</v>
      </c>
      <c r="H36" s="44">
        <v>7598.12</v>
      </c>
      <c r="I36" s="37"/>
    </row>
    <row r="37" spans="1:9" ht="12.75">
      <c r="A37" s="48">
        <v>42308</v>
      </c>
      <c r="B37" s="2" t="s">
        <v>93</v>
      </c>
      <c r="C37" s="1"/>
      <c r="D37" s="1" t="s">
        <v>45</v>
      </c>
      <c r="E37" s="1" t="s">
        <v>87</v>
      </c>
      <c r="F37" s="42"/>
      <c r="G37" s="43">
        <v>2092.5</v>
      </c>
      <c r="H37" s="44">
        <v>5505.62</v>
      </c>
      <c r="I37" s="37"/>
    </row>
    <row r="38" spans="1:9" ht="12.75">
      <c r="A38" s="48">
        <v>42308</v>
      </c>
      <c r="B38" s="2" t="s">
        <v>94</v>
      </c>
      <c r="C38" s="1"/>
      <c r="D38" s="1" t="s">
        <v>45</v>
      </c>
      <c r="E38" s="1" t="s">
        <v>87</v>
      </c>
      <c r="F38" s="42"/>
      <c r="G38" s="43">
        <v>1267.68</v>
      </c>
      <c r="H38" s="44">
        <v>4237.94</v>
      </c>
      <c r="I38" s="37"/>
    </row>
    <row r="39" spans="1:9" ht="12.75">
      <c r="A39" s="48">
        <v>42308</v>
      </c>
      <c r="B39" s="2" t="s">
        <v>95</v>
      </c>
      <c r="C39" s="1"/>
      <c r="D39" s="1" t="s">
        <v>45</v>
      </c>
      <c r="E39" s="1" t="s">
        <v>87</v>
      </c>
      <c r="F39" s="42"/>
      <c r="G39" s="43">
        <v>1033.62</v>
      </c>
      <c r="H39" s="44">
        <v>3204.32</v>
      </c>
      <c r="I39" s="37"/>
    </row>
    <row r="40" spans="1:9" ht="12.75">
      <c r="A40" s="48"/>
      <c r="B40" s="2"/>
      <c r="C40" s="1"/>
      <c r="D40" s="1"/>
      <c r="E40" s="1"/>
      <c r="F40" s="42"/>
      <c r="G40" s="43"/>
      <c r="H40" s="44">
        <f>H39+F40-G40</f>
        <v>3204.32</v>
      </c>
      <c r="I40" s="37"/>
    </row>
    <row r="41" spans="1:9" ht="13.5" thickBot="1">
      <c r="A41" s="49"/>
      <c r="B41" s="3"/>
      <c r="C41" s="4"/>
      <c r="D41" s="4"/>
      <c r="E41" s="4"/>
      <c r="F41" s="45"/>
      <c r="G41" s="46"/>
      <c r="H41" s="50"/>
      <c r="I41" s="38"/>
    </row>
    <row r="42" spans="1:8" ht="12.75" customHeight="1">
      <c r="A42" s="102" t="s">
        <v>12</v>
      </c>
      <c r="B42" s="105" t="s">
        <v>10</v>
      </c>
      <c r="C42" s="105" t="s">
        <v>10</v>
      </c>
      <c r="D42" s="107" t="s">
        <v>31</v>
      </c>
      <c r="E42" s="108"/>
      <c r="F42" s="29">
        <f>SUM(F9:F41)</f>
        <v>242232.4</v>
      </c>
      <c r="G42" s="30">
        <f>SUM(G9:G41)</f>
        <v>241812.49000000002</v>
      </c>
      <c r="H42" s="56">
        <f>F42-G42+H9</f>
        <v>19342.89999999984</v>
      </c>
    </row>
    <row r="43" spans="1:8" ht="26.25" thickBot="1">
      <c r="A43" s="103"/>
      <c r="B43" s="106"/>
      <c r="C43" s="106"/>
      <c r="D43" s="109"/>
      <c r="E43" s="110"/>
      <c r="F43" s="28" t="s">
        <v>27</v>
      </c>
      <c r="G43" s="31" t="s">
        <v>28</v>
      </c>
      <c r="H43" s="32" t="s">
        <v>11</v>
      </c>
    </row>
    <row r="44" spans="1:8" ht="13.5" thickBot="1">
      <c r="A44" s="12"/>
      <c r="B44" s="12"/>
      <c r="C44" s="12"/>
      <c r="D44" s="12"/>
      <c r="E44" s="12"/>
      <c r="F44" s="12"/>
      <c r="G44" s="12"/>
      <c r="H44" s="12"/>
    </row>
    <row r="45" spans="1:8" ht="13.5" thickBot="1">
      <c r="A45" s="129" t="s">
        <v>13</v>
      </c>
      <c r="B45" s="129"/>
      <c r="C45" s="12"/>
      <c r="F45" s="130" t="s">
        <v>23</v>
      </c>
      <c r="G45" s="131"/>
      <c r="H45" s="60">
        <f>H42+B57</f>
        <v>19342.89999999984</v>
      </c>
    </row>
    <row r="46" spans="1:8" ht="12.75">
      <c r="A46" s="23" t="s">
        <v>14</v>
      </c>
      <c r="B46" s="51" t="str">
        <f>Fevereiro!K55</f>
        <v>cx. 341-0</v>
      </c>
      <c r="C46" s="12"/>
      <c r="D46" s="12"/>
      <c r="E46" s="12"/>
      <c r="F46" s="12"/>
      <c r="G46" s="12"/>
      <c r="H46" s="12"/>
    </row>
    <row r="47" spans="1:8" ht="12.75">
      <c r="A47" s="121" t="s">
        <v>30</v>
      </c>
      <c r="B47" s="122"/>
      <c r="H47" s="12"/>
    </row>
    <row r="48" spans="1:8" ht="12.75">
      <c r="A48" s="24" t="s">
        <v>15</v>
      </c>
      <c r="B48" s="24" t="s">
        <v>5</v>
      </c>
      <c r="H48" s="12"/>
    </row>
    <row r="49" spans="1:8" ht="12.75">
      <c r="A49" s="1"/>
      <c r="B49" s="57"/>
      <c r="E49" s="104" t="s">
        <v>96</v>
      </c>
      <c r="F49" s="104"/>
      <c r="G49" s="104"/>
      <c r="H49" s="104"/>
    </row>
    <row r="50" spans="1:8" ht="12.75">
      <c r="A50" s="1"/>
      <c r="B50" s="58"/>
      <c r="H50" s="12"/>
    </row>
    <row r="51" spans="1:8" ht="13.5" thickBot="1">
      <c r="A51" s="1"/>
      <c r="B51" s="58"/>
      <c r="H51" s="12"/>
    </row>
    <row r="52" spans="1:8" ht="13.5" thickBot="1">
      <c r="A52" s="1"/>
      <c r="B52" s="58"/>
      <c r="D52" s="7" t="s">
        <v>0</v>
      </c>
      <c r="E52" s="124" t="str">
        <f>B5</f>
        <v>SANTA CASA DE MISERIÓRDIA DE TAQUARITUBA </v>
      </c>
      <c r="F52" s="125"/>
      <c r="G52" s="125"/>
      <c r="H52" s="126"/>
    </row>
    <row r="53" spans="1:8" ht="12.75">
      <c r="A53" s="1"/>
      <c r="B53" s="58"/>
      <c r="D53" s="8"/>
      <c r="E53" s="9"/>
      <c r="F53" s="9"/>
      <c r="G53" s="9"/>
      <c r="H53" s="10"/>
    </row>
    <row r="54" spans="1:8" ht="12.75">
      <c r="A54" s="1"/>
      <c r="B54" s="57"/>
      <c r="D54" s="11"/>
      <c r="E54" s="12"/>
      <c r="F54" s="12"/>
      <c r="G54" s="12"/>
      <c r="H54" s="13"/>
    </row>
    <row r="55" spans="1:8" ht="12.75">
      <c r="A55" s="1"/>
      <c r="B55" s="57"/>
      <c r="D55" s="14" t="s">
        <v>17</v>
      </c>
      <c r="E55" s="12"/>
      <c r="F55" s="12"/>
      <c r="G55" s="12"/>
      <c r="H55" s="13"/>
    </row>
    <row r="56" spans="1:8" ht="12.75">
      <c r="A56" s="1"/>
      <c r="B56" s="57"/>
      <c r="D56" s="11"/>
      <c r="E56" s="138" t="s">
        <v>97</v>
      </c>
      <c r="F56" s="138"/>
      <c r="G56" s="138"/>
      <c r="H56" s="21"/>
    </row>
    <row r="57" spans="1:8" ht="13.5" thickBot="1">
      <c r="A57" s="25" t="s">
        <v>9</v>
      </c>
      <c r="B57" s="59">
        <f>SUM(B49:B56)</f>
        <v>0</v>
      </c>
      <c r="D57" s="15"/>
      <c r="E57" s="117" t="s">
        <v>16</v>
      </c>
      <c r="F57" s="117"/>
      <c r="G57" s="117"/>
      <c r="H57" s="26"/>
    </row>
    <row r="58" ht="12.75">
      <c r="H58" s="12"/>
    </row>
  </sheetData>
  <sheetProtection selectLockedCells="1"/>
  <mergeCells count="19">
    <mergeCell ref="B4:F4"/>
    <mergeCell ref="E57:G57"/>
    <mergeCell ref="A45:B45"/>
    <mergeCell ref="F45:G45"/>
    <mergeCell ref="A47:B47"/>
    <mergeCell ref="E49:H49"/>
    <mergeCell ref="A42:A43"/>
    <mergeCell ref="B42:B43"/>
    <mergeCell ref="C42:C43"/>
    <mergeCell ref="D42:E43"/>
    <mergeCell ref="E52:H52"/>
    <mergeCell ref="E56:G56"/>
    <mergeCell ref="B5:D5"/>
    <mergeCell ref="G5:H5"/>
    <mergeCell ref="A6:B6"/>
    <mergeCell ref="D6:E6"/>
    <mergeCell ref="G6:H6"/>
    <mergeCell ref="A7:E7"/>
    <mergeCell ref="G7:H7"/>
  </mergeCells>
  <conditionalFormatting sqref="H10:H14 H16:H40">
    <cfRule type="cellIs" priority="1" dxfId="0" operator="equal" stopIfTrue="1">
      <formula>H9</formula>
    </cfRule>
  </conditionalFormatting>
  <conditionalFormatting sqref="H41">
    <cfRule type="cellIs" priority="3" dxfId="0" operator="equal" stopIfTrue="1">
      <formula>Outubro!#REF!</formula>
    </cfRule>
  </conditionalFormatting>
  <conditionalFormatting sqref="H15">
    <cfRule type="cellIs" priority="201" dxfId="0" operator="equal" stopIfTrue="1">
      <formula>Outubro!#REF!</formula>
    </cfRule>
  </conditionalFormatting>
  <printOptions horizontalCentered="1"/>
  <pageMargins left="0.3937007874015748" right="0.3937007874015748" top="0.5905511811023623" bottom="0.984251968503937" header="0.5118110236220472" footer="0.5511811023622047"/>
  <pageSetup horizontalDpi="300" verticalDpi="300" orientation="landscape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4:I115"/>
  <sheetViews>
    <sheetView showGridLines="0" zoomScalePageLayoutView="0" workbookViewId="0" topLeftCell="A25">
      <selection activeCell="H98" sqref="H98"/>
    </sheetView>
  </sheetViews>
  <sheetFormatPr defaultColWidth="9.140625" defaultRowHeight="12.75"/>
  <cols>
    <col min="1" max="1" width="9.57421875" style="6" customWidth="1"/>
    <col min="2" max="2" width="28.421875" style="6" customWidth="1"/>
    <col min="3" max="3" width="17.8515625" style="6" customWidth="1"/>
    <col min="4" max="4" width="20.421875" style="6" customWidth="1"/>
    <col min="5" max="5" width="11.00390625" style="6" customWidth="1"/>
    <col min="6" max="6" width="11.57421875" style="6" customWidth="1"/>
    <col min="7" max="7" width="11.140625" style="6" customWidth="1"/>
    <col min="8" max="8" width="12.00390625" style="6" customWidth="1"/>
    <col min="9" max="9" width="11.8515625" style="6" customWidth="1"/>
    <col min="10" max="16384" width="9.140625" style="6" customWidth="1"/>
  </cols>
  <sheetData>
    <row r="1" ht="12.75"/>
    <row r="2" ht="12.75"/>
    <row r="3" ht="12.75"/>
    <row r="4" spans="2:5" ht="26.25" customHeight="1" thickBot="1">
      <c r="B4" s="139" t="s">
        <v>538</v>
      </c>
      <c r="C4" s="139"/>
      <c r="D4" s="139"/>
      <c r="E4" s="139"/>
    </row>
    <row r="5" spans="1:8" ht="13.5" thickBot="1">
      <c r="A5" s="17" t="s">
        <v>0</v>
      </c>
      <c r="B5" s="113" t="s">
        <v>250</v>
      </c>
      <c r="C5" s="114"/>
      <c r="D5" s="132"/>
      <c r="E5" s="18"/>
      <c r="F5" s="19" t="s">
        <v>1</v>
      </c>
      <c r="G5" s="133"/>
      <c r="H5" s="134"/>
    </row>
    <row r="6" spans="1:8" ht="13.5" thickBot="1">
      <c r="A6" s="98" t="s">
        <v>18</v>
      </c>
      <c r="B6" s="99"/>
      <c r="C6" s="88" t="s">
        <v>539</v>
      </c>
      <c r="D6" s="100"/>
      <c r="E6" s="101"/>
      <c r="F6" s="22" t="s">
        <v>8</v>
      </c>
      <c r="G6" s="135" t="s">
        <v>251</v>
      </c>
      <c r="H6" s="135"/>
    </row>
    <row r="7" spans="1:8" ht="19.5" customHeight="1" thickBot="1">
      <c r="A7" s="113"/>
      <c r="B7" s="114"/>
      <c r="C7" s="114"/>
      <c r="D7" s="115"/>
      <c r="E7" s="116"/>
      <c r="F7" s="17" t="s">
        <v>22</v>
      </c>
      <c r="G7" s="136">
        <f>Janeiro!G7</f>
        <v>2015</v>
      </c>
      <c r="H7" s="137"/>
    </row>
    <row r="8" spans="1:9" ht="26.25" thickBot="1">
      <c r="A8" s="5" t="s">
        <v>7</v>
      </c>
      <c r="B8" s="5" t="s">
        <v>3</v>
      </c>
      <c r="C8" s="16" t="s">
        <v>4</v>
      </c>
      <c r="D8" s="16" t="s">
        <v>2</v>
      </c>
      <c r="E8" s="16" t="s">
        <v>24</v>
      </c>
      <c r="F8" s="16" t="s">
        <v>21</v>
      </c>
      <c r="G8" s="5" t="s">
        <v>20</v>
      </c>
      <c r="H8" s="5" t="s">
        <v>6</v>
      </c>
      <c r="I8" s="5" t="s">
        <v>26</v>
      </c>
    </row>
    <row r="9" spans="1:9" ht="12.75">
      <c r="A9" s="47">
        <v>40848</v>
      </c>
      <c r="B9" s="36" t="s">
        <v>25</v>
      </c>
      <c r="C9" s="35"/>
      <c r="D9" s="35"/>
      <c r="E9" s="35"/>
      <c r="F9" s="39"/>
      <c r="G9" s="40"/>
      <c r="H9" s="41">
        <f>Outubro!H42</f>
        <v>19342.89999999984</v>
      </c>
      <c r="I9" s="27"/>
    </row>
    <row r="10" spans="1:9" ht="14.25" customHeight="1">
      <c r="A10" s="48" t="s">
        <v>98</v>
      </c>
      <c r="B10" s="2" t="s">
        <v>99</v>
      </c>
      <c r="C10" s="1"/>
      <c r="D10" s="1" t="s">
        <v>41</v>
      </c>
      <c r="E10" s="1"/>
      <c r="F10" s="42">
        <v>242232.4</v>
      </c>
      <c r="G10" s="43"/>
      <c r="H10" s="44">
        <f aca="true" t="shared" si="0" ref="H10:H48">H9+F10-G10</f>
        <v>261575.29999999984</v>
      </c>
      <c r="I10" s="37"/>
    </row>
    <row r="11" spans="1:9" ht="15" customHeight="1">
      <c r="A11" s="48" t="s">
        <v>100</v>
      </c>
      <c r="B11" s="2" t="s">
        <v>103</v>
      </c>
      <c r="C11" s="1" t="s">
        <v>104</v>
      </c>
      <c r="D11" s="1" t="s">
        <v>62</v>
      </c>
      <c r="E11" s="1" t="s">
        <v>105</v>
      </c>
      <c r="F11" s="42"/>
      <c r="G11" s="43">
        <v>804</v>
      </c>
      <c r="H11" s="44">
        <f t="shared" si="0"/>
        <v>260771.29999999984</v>
      </c>
      <c r="I11" s="37"/>
    </row>
    <row r="12" spans="1:9" ht="15.75" customHeight="1">
      <c r="A12" s="48" t="s">
        <v>101</v>
      </c>
      <c r="B12" s="2" t="s">
        <v>106</v>
      </c>
      <c r="C12" s="1" t="s">
        <v>107</v>
      </c>
      <c r="D12" s="1" t="s">
        <v>62</v>
      </c>
      <c r="E12" s="1" t="s">
        <v>108</v>
      </c>
      <c r="F12" s="42"/>
      <c r="G12" s="43">
        <v>1080</v>
      </c>
      <c r="H12" s="44">
        <f t="shared" si="0"/>
        <v>259691.29999999984</v>
      </c>
      <c r="I12" s="37"/>
    </row>
    <row r="13" spans="1:9" ht="15" customHeight="1">
      <c r="A13" s="48" t="s">
        <v>102</v>
      </c>
      <c r="B13" s="2" t="s">
        <v>109</v>
      </c>
      <c r="C13" s="1" t="s">
        <v>110</v>
      </c>
      <c r="D13" s="1" t="s">
        <v>62</v>
      </c>
      <c r="E13" s="1" t="s">
        <v>111</v>
      </c>
      <c r="F13" s="42"/>
      <c r="G13" s="43">
        <v>561.5</v>
      </c>
      <c r="H13" s="44">
        <f t="shared" si="0"/>
        <v>259129.79999999984</v>
      </c>
      <c r="I13" s="37"/>
    </row>
    <row r="14" spans="1:9" ht="14.25" customHeight="1">
      <c r="A14" s="48" t="s">
        <v>112</v>
      </c>
      <c r="B14" s="2" t="s">
        <v>113</v>
      </c>
      <c r="C14" s="1" t="s">
        <v>114</v>
      </c>
      <c r="D14" s="1" t="s">
        <v>44</v>
      </c>
      <c r="E14" s="1" t="s">
        <v>115</v>
      </c>
      <c r="F14" s="42"/>
      <c r="G14" s="43">
        <v>1025.19</v>
      </c>
      <c r="H14" s="44">
        <f t="shared" si="0"/>
        <v>258104.60999999984</v>
      </c>
      <c r="I14" s="37"/>
    </row>
    <row r="15" spans="1:9" ht="15" customHeight="1">
      <c r="A15" s="48" t="s">
        <v>112</v>
      </c>
      <c r="B15" s="2" t="s">
        <v>117</v>
      </c>
      <c r="C15" s="1"/>
      <c r="D15" s="1" t="s">
        <v>45</v>
      </c>
      <c r="E15" s="1" t="s">
        <v>46</v>
      </c>
      <c r="F15" s="42"/>
      <c r="G15" s="43">
        <v>7490.71</v>
      </c>
      <c r="H15" s="44">
        <f t="shared" si="0"/>
        <v>250613.89999999985</v>
      </c>
      <c r="I15" s="37" t="s">
        <v>116</v>
      </c>
    </row>
    <row r="16" spans="1:9" ht="15" customHeight="1">
      <c r="A16" s="48" t="s">
        <v>112</v>
      </c>
      <c r="B16" s="2" t="s">
        <v>48</v>
      </c>
      <c r="C16" s="1"/>
      <c r="D16" s="1" t="s">
        <v>45</v>
      </c>
      <c r="E16" s="1" t="s">
        <v>46</v>
      </c>
      <c r="F16" s="42"/>
      <c r="G16" s="43">
        <v>2070.12</v>
      </c>
      <c r="H16" s="44">
        <f t="shared" si="0"/>
        <v>248543.77999999985</v>
      </c>
      <c r="I16" s="37"/>
    </row>
    <row r="17" spans="1:9" ht="14.25" customHeight="1">
      <c r="A17" s="48" t="s">
        <v>112</v>
      </c>
      <c r="B17" s="2" t="s">
        <v>47</v>
      </c>
      <c r="C17" s="1"/>
      <c r="D17" s="1" t="s">
        <v>45</v>
      </c>
      <c r="E17" s="1" t="s">
        <v>46</v>
      </c>
      <c r="F17" s="42"/>
      <c r="G17" s="43">
        <v>2153.7</v>
      </c>
      <c r="H17" s="44">
        <f t="shared" si="0"/>
        <v>246390.07999999984</v>
      </c>
      <c r="I17" s="37" t="s">
        <v>116</v>
      </c>
    </row>
    <row r="18" spans="1:9" ht="15" customHeight="1">
      <c r="A18" s="48" t="s">
        <v>112</v>
      </c>
      <c r="B18" s="2" t="s">
        <v>113</v>
      </c>
      <c r="C18" s="1" t="s">
        <v>114</v>
      </c>
      <c r="D18" s="1" t="s">
        <v>44</v>
      </c>
      <c r="E18" s="1" t="s">
        <v>118</v>
      </c>
      <c r="F18" s="42"/>
      <c r="G18" s="43">
        <v>1025.19</v>
      </c>
      <c r="H18" s="44">
        <f t="shared" si="0"/>
        <v>245364.88999999984</v>
      </c>
      <c r="I18" s="37"/>
    </row>
    <row r="19" spans="1:9" ht="15" customHeight="1">
      <c r="A19" s="48" t="s">
        <v>119</v>
      </c>
      <c r="B19" s="2" t="s">
        <v>121</v>
      </c>
      <c r="C19" s="1" t="s">
        <v>122</v>
      </c>
      <c r="D19" s="1" t="s">
        <v>123</v>
      </c>
      <c r="E19" s="1" t="s">
        <v>124</v>
      </c>
      <c r="F19" s="42"/>
      <c r="G19" s="43">
        <v>5000</v>
      </c>
      <c r="H19" s="44">
        <f t="shared" si="0"/>
        <v>240364.88999999984</v>
      </c>
      <c r="I19" s="37"/>
    </row>
    <row r="20" spans="1:9" ht="15.75" customHeight="1">
      <c r="A20" s="48" t="s">
        <v>120</v>
      </c>
      <c r="B20" s="2" t="s">
        <v>125</v>
      </c>
      <c r="C20" s="1" t="s">
        <v>126</v>
      </c>
      <c r="D20" s="1" t="s">
        <v>127</v>
      </c>
      <c r="E20" s="1" t="s">
        <v>128</v>
      </c>
      <c r="F20" s="42"/>
      <c r="G20" s="43">
        <v>6460</v>
      </c>
      <c r="H20" s="44">
        <f t="shared" si="0"/>
        <v>233904.88999999984</v>
      </c>
      <c r="I20" s="37"/>
    </row>
    <row r="21" spans="1:9" ht="15.75" customHeight="1">
      <c r="A21" s="48" t="s">
        <v>120</v>
      </c>
      <c r="B21" s="2" t="s">
        <v>129</v>
      </c>
      <c r="C21" s="1" t="s">
        <v>130</v>
      </c>
      <c r="D21" s="1" t="s">
        <v>123</v>
      </c>
      <c r="E21" s="1" t="s">
        <v>131</v>
      </c>
      <c r="F21" s="42"/>
      <c r="G21" s="43">
        <v>3660.15</v>
      </c>
      <c r="H21" s="44">
        <f t="shared" si="0"/>
        <v>230244.73999999985</v>
      </c>
      <c r="I21" s="37"/>
    </row>
    <row r="22" spans="1:9" ht="15" customHeight="1">
      <c r="A22" s="48" t="s">
        <v>120</v>
      </c>
      <c r="B22" s="2" t="s">
        <v>132</v>
      </c>
      <c r="C22" s="1" t="s">
        <v>133</v>
      </c>
      <c r="D22" s="1" t="s">
        <v>62</v>
      </c>
      <c r="E22" s="1" t="s">
        <v>134</v>
      </c>
      <c r="F22" s="42"/>
      <c r="G22" s="43">
        <v>481</v>
      </c>
      <c r="H22" s="44">
        <f t="shared" si="0"/>
        <v>229763.73999999985</v>
      </c>
      <c r="I22" s="37"/>
    </row>
    <row r="23" spans="1:9" ht="14.25" customHeight="1">
      <c r="A23" s="48" t="s">
        <v>135</v>
      </c>
      <c r="B23" s="2" t="s">
        <v>106</v>
      </c>
      <c r="C23" s="1" t="s">
        <v>107</v>
      </c>
      <c r="D23" s="1" t="s">
        <v>136</v>
      </c>
      <c r="E23" s="1" t="s">
        <v>137</v>
      </c>
      <c r="F23" s="42"/>
      <c r="G23" s="43">
        <v>864</v>
      </c>
      <c r="H23" s="44">
        <f t="shared" si="0"/>
        <v>228899.73999999985</v>
      </c>
      <c r="I23" s="37"/>
    </row>
    <row r="24" spans="1:9" ht="15" customHeight="1">
      <c r="A24" s="48" t="s">
        <v>135</v>
      </c>
      <c r="B24" s="2" t="s">
        <v>138</v>
      </c>
      <c r="C24" s="1" t="s">
        <v>139</v>
      </c>
      <c r="D24" s="1" t="s">
        <v>123</v>
      </c>
      <c r="E24" s="1" t="s">
        <v>140</v>
      </c>
      <c r="F24" s="42"/>
      <c r="G24" s="43">
        <v>3500</v>
      </c>
      <c r="H24" s="44">
        <f t="shared" si="0"/>
        <v>225399.73999999985</v>
      </c>
      <c r="I24" s="37"/>
    </row>
    <row r="25" spans="1:9" ht="15.75" customHeight="1">
      <c r="A25" s="48" t="s">
        <v>135</v>
      </c>
      <c r="B25" s="2" t="s">
        <v>141</v>
      </c>
      <c r="C25" s="1" t="s">
        <v>142</v>
      </c>
      <c r="D25" s="1" t="s">
        <v>123</v>
      </c>
      <c r="E25" s="1" t="s">
        <v>143</v>
      </c>
      <c r="F25" s="42"/>
      <c r="G25" s="43">
        <v>645.83</v>
      </c>
      <c r="H25" s="44">
        <f t="shared" si="0"/>
        <v>224753.90999999986</v>
      </c>
      <c r="I25" s="37" t="s">
        <v>144</v>
      </c>
    </row>
    <row r="26" spans="1:9" ht="15.75" customHeight="1">
      <c r="A26" s="48" t="s">
        <v>135</v>
      </c>
      <c r="B26" s="2" t="s">
        <v>141</v>
      </c>
      <c r="C26" s="1" t="s">
        <v>142</v>
      </c>
      <c r="D26" s="1" t="s">
        <v>123</v>
      </c>
      <c r="E26" s="1" t="s">
        <v>143</v>
      </c>
      <c r="F26" s="42"/>
      <c r="G26" s="43">
        <v>645.83</v>
      </c>
      <c r="H26" s="44">
        <f t="shared" si="0"/>
        <v>224108.07999999987</v>
      </c>
      <c r="I26" s="37" t="s">
        <v>144</v>
      </c>
    </row>
    <row r="27" spans="1:9" ht="14.25" customHeight="1">
      <c r="A27" s="48" t="s">
        <v>135</v>
      </c>
      <c r="B27" s="2" t="s">
        <v>145</v>
      </c>
      <c r="C27" s="1" t="s">
        <v>146</v>
      </c>
      <c r="D27" s="1" t="s">
        <v>123</v>
      </c>
      <c r="E27" s="1" t="s">
        <v>147</v>
      </c>
      <c r="F27" s="42"/>
      <c r="G27" s="43">
        <v>4692.5</v>
      </c>
      <c r="H27" s="44">
        <f t="shared" si="0"/>
        <v>219415.57999999987</v>
      </c>
      <c r="I27" s="37">
        <v>502</v>
      </c>
    </row>
    <row r="28" spans="1:9" ht="15" customHeight="1">
      <c r="A28" s="48" t="s">
        <v>135</v>
      </c>
      <c r="B28" s="2" t="s">
        <v>148</v>
      </c>
      <c r="C28" s="1" t="s">
        <v>149</v>
      </c>
      <c r="D28" s="1" t="s">
        <v>136</v>
      </c>
      <c r="E28" s="1" t="s">
        <v>150</v>
      </c>
      <c r="F28" s="42"/>
      <c r="G28" s="43">
        <v>128.8</v>
      </c>
      <c r="H28" s="44">
        <f t="shared" si="0"/>
        <v>219286.77999999988</v>
      </c>
      <c r="I28" s="37"/>
    </row>
    <row r="29" spans="1:9" ht="15" customHeight="1">
      <c r="A29" s="48" t="s">
        <v>135</v>
      </c>
      <c r="B29" s="2" t="s">
        <v>148</v>
      </c>
      <c r="C29" s="1" t="s">
        <v>149</v>
      </c>
      <c r="D29" s="1" t="s">
        <v>136</v>
      </c>
      <c r="E29" s="1" t="s">
        <v>151</v>
      </c>
      <c r="F29" s="42"/>
      <c r="G29" s="43">
        <v>368</v>
      </c>
      <c r="H29" s="44">
        <f t="shared" si="0"/>
        <v>218918.77999999988</v>
      </c>
      <c r="I29" s="37"/>
    </row>
    <row r="30" spans="1:9" ht="15" customHeight="1">
      <c r="A30" s="48" t="s">
        <v>135</v>
      </c>
      <c r="B30" s="2" t="s">
        <v>152</v>
      </c>
      <c r="C30" s="1" t="s">
        <v>153</v>
      </c>
      <c r="D30" s="1" t="s">
        <v>154</v>
      </c>
      <c r="E30" s="1" t="s">
        <v>155</v>
      </c>
      <c r="F30" s="42"/>
      <c r="G30" s="43">
        <v>1712</v>
      </c>
      <c r="H30" s="44">
        <f t="shared" si="0"/>
        <v>217206.77999999988</v>
      </c>
      <c r="I30" s="37"/>
    </row>
    <row r="31" spans="1:9" ht="15" customHeight="1">
      <c r="A31" s="48" t="s">
        <v>156</v>
      </c>
      <c r="B31" s="2" t="s">
        <v>157</v>
      </c>
      <c r="C31" s="1" t="s">
        <v>158</v>
      </c>
      <c r="D31" s="1" t="s">
        <v>42</v>
      </c>
      <c r="E31" s="61">
        <v>11455</v>
      </c>
      <c r="F31" s="42"/>
      <c r="G31" s="43">
        <v>490</v>
      </c>
      <c r="H31" s="44">
        <f t="shared" si="0"/>
        <v>216716.77999999988</v>
      </c>
      <c r="I31" s="37"/>
    </row>
    <row r="32" spans="1:9" ht="15.75" customHeight="1">
      <c r="A32" s="48" t="s">
        <v>156</v>
      </c>
      <c r="B32" s="2" t="s">
        <v>157</v>
      </c>
      <c r="C32" s="1" t="s">
        <v>158</v>
      </c>
      <c r="D32" s="1" t="s">
        <v>42</v>
      </c>
      <c r="E32" s="61">
        <v>11441</v>
      </c>
      <c r="F32" s="42"/>
      <c r="G32" s="43">
        <v>387</v>
      </c>
      <c r="H32" s="44">
        <f t="shared" si="0"/>
        <v>216329.77999999988</v>
      </c>
      <c r="I32" s="37"/>
    </row>
    <row r="33" spans="1:9" ht="42.75" customHeight="1">
      <c r="A33" s="48" t="s">
        <v>156</v>
      </c>
      <c r="B33" s="2" t="s">
        <v>160</v>
      </c>
      <c r="C33" s="1" t="s">
        <v>161</v>
      </c>
      <c r="D33" s="1" t="s">
        <v>136</v>
      </c>
      <c r="E33" s="62">
        <v>440661</v>
      </c>
      <c r="F33" s="42"/>
      <c r="G33" s="43">
        <v>375</v>
      </c>
      <c r="H33" s="44">
        <f t="shared" si="0"/>
        <v>215954.77999999988</v>
      </c>
      <c r="I33" s="37"/>
    </row>
    <row r="34" spans="1:9" ht="12.75">
      <c r="A34" s="48" t="s">
        <v>156</v>
      </c>
      <c r="B34" s="2" t="s">
        <v>162</v>
      </c>
      <c r="C34" s="1" t="s">
        <v>163</v>
      </c>
      <c r="D34" s="1" t="s">
        <v>159</v>
      </c>
      <c r="E34" s="62">
        <v>124463</v>
      </c>
      <c r="F34" s="42"/>
      <c r="G34" s="43">
        <v>410</v>
      </c>
      <c r="H34" s="44">
        <f t="shared" si="0"/>
        <v>215544.77999999988</v>
      </c>
      <c r="I34" s="37"/>
    </row>
    <row r="35" spans="1:9" ht="12.75">
      <c r="A35" s="48" t="s">
        <v>164</v>
      </c>
      <c r="B35" s="2" t="s">
        <v>165</v>
      </c>
      <c r="C35" s="1" t="s">
        <v>166</v>
      </c>
      <c r="D35" s="1" t="s">
        <v>167</v>
      </c>
      <c r="E35" s="62">
        <v>3084</v>
      </c>
      <c r="F35" s="42"/>
      <c r="G35" s="43">
        <v>520</v>
      </c>
      <c r="H35" s="44">
        <f t="shared" si="0"/>
        <v>215024.77999999988</v>
      </c>
      <c r="I35" s="37"/>
    </row>
    <row r="36" spans="1:9" ht="12.75">
      <c r="A36" s="48" t="s">
        <v>164</v>
      </c>
      <c r="B36" s="2" t="s">
        <v>113</v>
      </c>
      <c r="C36" s="1" t="s">
        <v>114</v>
      </c>
      <c r="D36" s="1" t="s">
        <v>44</v>
      </c>
      <c r="E36" s="62">
        <v>10389</v>
      </c>
      <c r="F36" s="42"/>
      <c r="G36" s="43">
        <v>2050.37</v>
      </c>
      <c r="H36" s="44">
        <f t="shared" si="0"/>
        <v>212974.4099999999</v>
      </c>
      <c r="I36" s="37"/>
    </row>
    <row r="37" spans="1:9" ht="18" customHeight="1">
      <c r="A37" s="48" t="s">
        <v>164</v>
      </c>
      <c r="B37" s="2" t="s">
        <v>113</v>
      </c>
      <c r="C37" s="1" t="s">
        <v>114</v>
      </c>
      <c r="D37" s="1" t="s">
        <v>44</v>
      </c>
      <c r="E37" s="62">
        <v>135239</v>
      </c>
      <c r="F37" s="42"/>
      <c r="G37" s="43">
        <v>385.16</v>
      </c>
      <c r="H37" s="44">
        <f t="shared" si="0"/>
        <v>212589.24999999988</v>
      </c>
      <c r="I37" s="37"/>
    </row>
    <row r="38" spans="1:9" ht="15.75" customHeight="1">
      <c r="A38" s="48" t="s">
        <v>164</v>
      </c>
      <c r="B38" s="2" t="s">
        <v>109</v>
      </c>
      <c r="C38" s="1" t="s">
        <v>110</v>
      </c>
      <c r="D38" s="1" t="s">
        <v>136</v>
      </c>
      <c r="E38" s="62" t="s">
        <v>168</v>
      </c>
      <c r="F38" s="42"/>
      <c r="G38" s="43">
        <v>1039.71</v>
      </c>
      <c r="H38" s="44">
        <f t="shared" si="0"/>
        <v>211549.5399999999</v>
      </c>
      <c r="I38" s="37"/>
    </row>
    <row r="39" spans="1:9" ht="15.75" customHeight="1">
      <c r="A39" s="48" t="s">
        <v>169</v>
      </c>
      <c r="B39" s="2" t="s">
        <v>170</v>
      </c>
      <c r="C39" s="1" t="s">
        <v>171</v>
      </c>
      <c r="D39" s="1" t="s">
        <v>42</v>
      </c>
      <c r="E39" s="62" t="s">
        <v>172</v>
      </c>
      <c r="F39" s="42"/>
      <c r="G39" s="43">
        <v>294.5</v>
      </c>
      <c r="H39" s="44">
        <f t="shared" si="0"/>
        <v>211255.0399999999</v>
      </c>
      <c r="I39" s="37"/>
    </row>
    <row r="40" spans="1:9" ht="15.75" customHeight="1">
      <c r="A40" s="48" t="s">
        <v>173</v>
      </c>
      <c r="B40" s="2" t="s">
        <v>174</v>
      </c>
      <c r="C40" s="1" t="s">
        <v>175</v>
      </c>
      <c r="D40" s="1" t="s">
        <v>123</v>
      </c>
      <c r="E40" s="1" t="s">
        <v>176</v>
      </c>
      <c r="F40" s="42"/>
      <c r="G40" s="43">
        <v>390</v>
      </c>
      <c r="H40" s="44">
        <f t="shared" si="0"/>
        <v>210865.0399999999</v>
      </c>
      <c r="I40" s="37"/>
    </row>
    <row r="41" spans="1:9" ht="15" customHeight="1">
      <c r="A41" s="48" t="s">
        <v>177</v>
      </c>
      <c r="B41" s="2" t="s">
        <v>178</v>
      </c>
      <c r="C41" s="1" t="s">
        <v>179</v>
      </c>
      <c r="D41" s="1" t="s">
        <v>180</v>
      </c>
      <c r="E41" s="1" t="s">
        <v>181</v>
      </c>
      <c r="F41" s="42"/>
      <c r="G41" s="43">
        <v>207.19</v>
      </c>
      <c r="H41" s="44">
        <f t="shared" si="0"/>
        <v>210657.8499999999</v>
      </c>
      <c r="I41" s="37"/>
    </row>
    <row r="42" spans="1:9" ht="14.25" customHeight="1">
      <c r="A42" s="48" t="s">
        <v>177</v>
      </c>
      <c r="B42" s="2" t="s">
        <v>182</v>
      </c>
      <c r="C42" s="1" t="s">
        <v>183</v>
      </c>
      <c r="D42" s="1" t="s">
        <v>62</v>
      </c>
      <c r="E42" s="1" t="s">
        <v>184</v>
      </c>
      <c r="F42" s="42"/>
      <c r="G42" s="43">
        <v>480</v>
      </c>
      <c r="H42" s="44">
        <f t="shared" si="0"/>
        <v>210177.8499999999</v>
      </c>
      <c r="I42" s="37"/>
    </row>
    <row r="43" spans="1:9" ht="15" customHeight="1">
      <c r="A43" s="48" t="s">
        <v>177</v>
      </c>
      <c r="B43" s="2" t="s">
        <v>113</v>
      </c>
      <c r="C43" s="1" t="s">
        <v>114</v>
      </c>
      <c r="D43" s="1" t="s">
        <v>44</v>
      </c>
      <c r="E43" s="1" t="s">
        <v>185</v>
      </c>
      <c r="F43" s="42"/>
      <c r="G43" s="43">
        <v>1025.19</v>
      </c>
      <c r="H43" s="44">
        <f t="shared" si="0"/>
        <v>209152.6599999999</v>
      </c>
      <c r="I43" s="37"/>
    </row>
    <row r="44" spans="1:9" ht="15" customHeight="1">
      <c r="A44" s="48" t="s">
        <v>177</v>
      </c>
      <c r="B44" s="2" t="s">
        <v>113</v>
      </c>
      <c r="C44" s="1" t="s">
        <v>114</v>
      </c>
      <c r="D44" s="1" t="s">
        <v>44</v>
      </c>
      <c r="E44" s="1" t="s">
        <v>186</v>
      </c>
      <c r="F44" s="42"/>
      <c r="G44" s="43">
        <v>1025.19</v>
      </c>
      <c r="H44" s="44">
        <f t="shared" si="0"/>
        <v>208127.46999999988</v>
      </c>
      <c r="I44" s="37"/>
    </row>
    <row r="45" spans="1:9" ht="15" customHeight="1">
      <c r="A45" s="48" t="s">
        <v>187</v>
      </c>
      <c r="B45" s="2" t="s">
        <v>188</v>
      </c>
      <c r="C45" s="1" t="s">
        <v>189</v>
      </c>
      <c r="D45" s="1" t="s">
        <v>123</v>
      </c>
      <c r="E45" s="1" t="s">
        <v>190</v>
      </c>
      <c r="F45" s="42"/>
      <c r="G45" s="43">
        <v>1048.06</v>
      </c>
      <c r="H45" s="44">
        <f t="shared" si="0"/>
        <v>207079.4099999999</v>
      </c>
      <c r="I45" s="37"/>
    </row>
    <row r="46" spans="1:9" ht="15" customHeight="1">
      <c r="A46" s="48" t="s">
        <v>187</v>
      </c>
      <c r="B46" s="2" t="s">
        <v>188</v>
      </c>
      <c r="C46" s="1" t="s">
        <v>189</v>
      </c>
      <c r="D46" s="1" t="s">
        <v>123</v>
      </c>
      <c r="E46" s="1" t="s">
        <v>191</v>
      </c>
      <c r="F46" s="42"/>
      <c r="G46" s="43">
        <v>3284.75</v>
      </c>
      <c r="H46" s="44">
        <f t="shared" si="0"/>
        <v>203794.6599999999</v>
      </c>
      <c r="I46" s="37"/>
    </row>
    <row r="47" spans="1:9" ht="15.75" customHeight="1">
      <c r="A47" s="48" t="s">
        <v>187</v>
      </c>
      <c r="B47" s="2" t="s">
        <v>192</v>
      </c>
      <c r="C47" s="1" t="s">
        <v>193</v>
      </c>
      <c r="D47" s="1" t="s">
        <v>123</v>
      </c>
      <c r="E47" s="1" t="s">
        <v>194</v>
      </c>
      <c r="F47" s="42"/>
      <c r="G47" s="43">
        <v>20992.37</v>
      </c>
      <c r="H47" s="44">
        <f t="shared" si="0"/>
        <v>182802.2899999999</v>
      </c>
      <c r="I47" s="37"/>
    </row>
    <row r="48" spans="1:9" ht="15.75" customHeight="1">
      <c r="A48" s="48" t="s">
        <v>187</v>
      </c>
      <c r="B48" s="2" t="s">
        <v>192</v>
      </c>
      <c r="C48" s="1" t="s">
        <v>193</v>
      </c>
      <c r="D48" s="1" t="s">
        <v>123</v>
      </c>
      <c r="E48" s="1" t="s">
        <v>195</v>
      </c>
      <c r="F48" s="42"/>
      <c r="G48" s="43">
        <v>11750.02</v>
      </c>
      <c r="H48" s="44">
        <f t="shared" si="0"/>
        <v>171052.2699999999</v>
      </c>
      <c r="I48" s="37"/>
    </row>
    <row r="49" spans="1:9" ht="15.75" customHeight="1">
      <c r="A49" s="48" t="s">
        <v>187</v>
      </c>
      <c r="B49" s="2" t="s">
        <v>196</v>
      </c>
      <c r="C49" s="1" t="s">
        <v>197</v>
      </c>
      <c r="D49" s="1" t="s">
        <v>42</v>
      </c>
      <c r="E49" s="1" t="s">
        <v>198</v>
      </c>
      <c r="F49" s="42"/>
      <c r="G49" s="43">
        <v>167.76</v>
      </c>
      <c r="H49" s="44">
        <v>151617.28</v>
      </c>
      <c r="I49" s="37"/>
    </row>
    <row r="50" spans="1:9" ht="15.75" customHeight="1">
      <c r="A50" s="48" t="s">
        <v>98</v>
      </c>
      <c r="B50" s="2" t="s">
        <v>199</v>
      </c>
      <c r="C50" s="1" t="s">
        <v>200</v>
      </c>
      <c r="D50" s="1" t="s">
        <v>123</v>
      </c>
      <c r="E50" s="62">
        <v>398</v>
      </c>
      <c r="F50" s="42"/>
      <c r="G50" s="43">
        <v>2708</v>
      </c>
      <c r="H50" s="44">
        <v>148909.28</v>
      </c>
      <c r="I50" s="37"/>
    </row>
    <row r="51" spans="1:9" ht="16.5" customHeight="1">
      <c r="A51" s="48" t="s">
        <v>98</v>
      </c>
      <c r="B51" s="2" t="s">
        <v>199</v>
      </c>
      <c r="C51" s="1" t="s">
        <v>200</v>
      </c>
      <c r="D51" s="1" t="s">
        <v>123</v>
      </c>
      <c r="E51" s="62">
        <v>397</v>
      </c>
      <c r="F51" s="42"/>
      <c r="G51" s="43">
        <v>18008</v>
      </c>
      <c r="H51" s="44">
        <v>130901.28</v>
      </c>
      <c r="I51" s="37"/>
    </row>
    <row r="52" spans="1:9" ht="15.75" customHeight="1">
      <c r="A52" s="48" t="s">
        <v>98</v>
      </c>
      <c r="B52" s="2" t="s">
        <v>201</v>
      </c>
      <c r="C52" s="1" t="s">
        <v>202</v>
      </c>
      <c r="D52" s="1" t="s">
        <v>123</v>
      </c>
      <c r="E52" s="62">
        <v>161</v>
      </c>
      <c r="F52" s="42"/>
      <c r="G52" s="43">
        <v>23794.73</v>
      </c>
      <c r="H52" s="44">
        <v>107106.55</v>
      </c>
      <c r="I52" s="37"/>
    </row>
    <row r="53" spans="1:9" ht="15.75" customHeight="1">
      <c r="A53" s="48" t="s">
        <v>98</v>
      </c>
      <c r="B53" s="2" t="s">
        <v>203</v>
      </c>
      <c r="C53" s="1" t="s">
        <v>204</v>
      </c>
      <c r="D53" s="1" t="s">
        <v>123</v>
      </c>
      <c r="E53" s="62">
        <v>1793</v>
      </c>
      <c r="F53" s="42"/>
      <c r="G53" s="43">
        <v>2776</v>
      </c>
      <c r="H53" s="44">
        <v>104330.55</v>
      </c>
      <c r="I53" s="37"/>
    </row>
    <row r="54" spans="1:9" ht="15.75" customHeight="1">
      <c r="A54" s="48" t="s">
        <v>205</v>
      </c>
      <c r="B54" s="2" t="s">
        <v>196</v>
      </c>
      <c r="C54" s="1" t="s">
        <v>197</v>
      </c>
      <c r="D54" s="1" t="s">
        <v>42</v>
      </c>
      <c r="E54" s="62">
        <v>287</v>
      </c>
      <c r="F54" s="42"/>
      <c r="G54" s="43">
        <v>246</v>
      </c>
      <c r="H54" s="44">
        <v>104084.55</v>
      </c>
      <c r="I54" s="37"/>
    </row>
    <row r="55" spans="1:9" ht="15.75" customHeight="1">
      <c r="A55" s="48" t="s">
        <v>206</v>
      </c>
      <c r="B55" s="2" t="s">
        <v>207</v>
      </c>
      <c r="C55" s="1" t="s">
        <v>208</v>
      </c>
      <c r="D55" s="1" t="s">
        <v>123</v>
      </c>
      <c r="E55" s="62">
        <v>970</v>
      </c>
      <c r="F55" s="42"/>
      <c r="G55" s="43">
        <v>1100</v>
      </c>
      <c r="H55" s="44">
        <v>102984.55</v>
      </c>
      <c r="I55" s="37"/>
    </row>
    <row r="56" spans="1:9" ht="16.5" customHeight="1">
      <c r="A56" s="48" t="s">
        <v>206</v>
      </c>
      <c r="B56" s="2" t="s">
        <v>209</v>
      </c>
      <c r="C56" s="1" t="s">
        <v>210</v>
      </c>
      <c r="D56" s="1" t="s">
        <v>123</v>
      </c>
      <c r="E56" s="62">
        <v>363</v>
      </c>
      <c r="F56" s="42"/>
      <c r="G56" s="43">
        <v>19126.63</v>
      </c>
      <c r="H56" s="44">
        <v>83857.92</v>
      </c>
      <c r="I56" s="37"/>
    </row>
    <row r="57" spans="1:9" ht="15.75" customHeight="1">
      <c r="A57" s="48" t="s">
        <v>206</v>
      </c>
      <c r="B57" s="2" t="s">
        <v>211</v>
      </c>
      <c r="C57" s="1" t="s">
        <v>212</v>
      </c>
      <c r="D57" s="1" t="s">
        <v>123</v>
      </c>
      <c r="E57" s="62">
        <v>411</v>
      </c>
      <c r="F57" s="42"/>
      <c r="G57" s="43">
        <v>9385</v>
      </c>
      <c r="H57" s="44">
        <v>74472.92</v>
      </c>
      <c r="I57" s="37"/>
    </row>
    <row r="58" spans="1:9" ht="16.5" customHeight="1">
      <c r="A58" s="48" t="s">
        <v>206</v>
      </c>
      <c r="B58" s="2" t="s">
        <v>209</v>
      </c>
      <c r="C58" s="1" t="s">
        <v>210</v>
      </c>
      <c r="D58" s="1" t="s">
        <v>123</v>
      </c>
      <c r="E58" s="62">
        <v>362</v>
      </c>
      <c r="F58" s="42"/>
      <c r="G58" s="43">
        <v>10323.5</v>
      </c>
      <c r="H58" s="44">
        <v>64149.42</v>
      </c>
      <c r="I58" s="37"/>
    </row>
    <row r="59" spans="1:9" ht="15.75" customHeight="1">
      <c r="A59" s="48" t="s">
        <v>206</v>
      </c>
      <c r="B59" s="2" t="s">
        <v>211</v>
      </c>
      <c r="C59" s="1" t="s">
        <v>212</v>
      </c>
      <c r="D59" s="1" t="s">
        <v>123</v>
      </c>
      <c r="E59" s="62">
        <v>412</v>
      </c>
      <c r="F59" s="42"/>
      <c r="G59" s="43">
        <v>1422.66</v>
      </c>
      <c r="H59" s="44">
        <f>H58+F59-G59</f>
        <v>62726.759999999995</v>
      </c>
      <c r="I59" s="37" t="s">
        <v>144</v>
      </c>
    </row>
    <row r="60" spans="1:9" ht="15.75" customHeight="1">
      <c r="A60" s="48" t="s">
        <v>213</v>
      </c>
      <c r="B60" s="2" t="s">
        <v>214</v>
      </c>
      <c r="C60" s="1" t="s">
        <v>215</v>
      </c>
      <c r="D60" s="1" t="s">
        <v>123</v>
      </c>
      <c r="E60" s="62">
        <v>26</v>
      </c>
      <c r="F60" s="42"/>
      <c r="G60" s="43">
        <v>6000</v>
      </c>
      <c r="H60" s="44">
        <f>H59+F60-G60</f>
        <v>56726.759999999995</v>
      </c>
      <c r="I60" s="37"/>
    </row>
    <row r="61" spans="1:9" ht="15.75" customHeight="1">
      <c r="A61" s="48" t="s">
        <v>213</v>
      </c>
      <c r="B61" s="2" t="s">
        <v>216</v>
      </c>
      <c r="C61" s="1" t="s">
        <v>217</v>
      </c>
      <c r="D61" s="1" t="s">
        <v>123</v>
      </c>
      <c r="E61" s="62">
        <v>60</v>
      </c>
      <c r="F61" s="42"/>
      <c r="G61" s="43">
        <v>1994.31</v>
      </c>
      <c r="H61" s="44">
        <v>54732.45</v>
      </c>
      <c r="I61" s="37">
        <v>510</v>
      </c>
    </row>
    <row r="62" spans="1:9" ht="16.5" customHeight="1" hidden="1">
      <c r="A62" s="48"/>
      <c r="B62" s="2"/>
      <c r="C62" s="1"/>
      <c r="D62" s="1"/>
      <c r="E62" s="62"/>
      <c r="F62" s="42"/>
      <c r="G62" s="43"/>
      <c r="H62" s="44"/>
      <c r="I62" s="37"/>
    </row>
    <row r="63" spans="1:9" ht="52.5" customHeight="1">
      <c r="A63" s="48" t="s">
        <v>213</v>
      </c>
      <c r="B63" s="2" t="s">
        <v>218</v>
      </c>
      <c r="C63" s="1" t="s">
        <v>219</v>
      </c>
      <c r="D63" s="1" t="s">
        <v>123</v>
      </c>
      <c r="E63" s="62">
        <v>48</v>
      </c>
      <c r="F63" s="42"/>
      <c r="G63" s="43">
        <v>348.19</v>
      </c>
      <c r="H63" s="44">
        <v>53145.44</v>
      </c>
      <c r="I63" s="37">
        <v>505</v>
      </c>
    </row>
    <row r="64" spans="1:9" ht="15.75" customHeight="1">
      <c r="A64" s="48" t="s">
        <v>220</v>
      </c>
      <c r="B64" s="2" t="s">
        <v>221</v>
      </c>
      <c r="C64" s="1" t="s">
        <v>222</v>
      </c>
      <c r="D64" s="1" t="s">
        <v>123</v>
      </c>
      <c r="E64" s="62">
        <v>249</v>
      </c>
      <c r="F64" s="42"/>
      <c r="G64" s="43">
        <v>2935.63</v>
      </c>
      <c r="H64" s="44">
        <v>50209.81</v>
      </c>
      <c r="I64" s="37">
        <v>509</v>
      </c>
    </row>
    <row r="65" spans="1:9" ht="15" customHeight="1">
      <c r="A65" s="48" t="s">
        <v>223</v>
      </c>
      <c r="B65" s="2" t="s">
        <v>224</v>
      </c>
      <c r="C65" s="1"/>
      <c r="D65" s="1" t="s">
        <v>45</v>
      </c>
      <c r="E65" s="62" t="s">
        <v>46</v>
      </c>
      <c r="F65" s="42"/>
      <c r="G65" s="43">
        <v>364.62</v>
      </c>
      <c r="H65" s="44">
        <v>49845.19</v>
      </c>
      <c r="I65" s="37"/>
    </row>
    <row r="66" spans="1:9" ht="15.75" customHeight="1">
      <c r="A66" s="48" t="s">
        <v>223</v>
      </c>
      <c r="B66" s="2" t="s">
        <v>224</v>
      </c>
      <c r="C66" s="1"/>
      <c r="D66" s="1" t="s">
        <v>45</v>
      </c>
      <c r="E66" s="62" t="s">
        <v>46</v>
      </c>
      <c r="F66" s="42"/>
      <c r="G66" s="43">
        <v>1305.15</v>
      </c>
      <c r="H66" s="44">
        <v>48540.04</v>
      </c>
      <c r="I66" s="37"/>
    </row>
    <row r="67" spans="1:9" ht="15.75" customHeight="1">
      <c r="A67" s="48" t="s">
        <v>223</v>
      </c>
      <c r="B67" s="2" t="s">
        <v>225</v>
      </c>
      <c r="C67" s="1" t="s">
        <v>226</v>
      </c>
      <c r="D67" s="1" t="s">
        <v>123</v>
      </c>
      <c r="E67" s="62">
        <v>17</v>
      </c>
      <c r="F67" s="42"/>
      <c r="G67" s="43">
        <v>3700</v>
      </c>
      <c r="H67" s="44">
        <v>44840.04</v>
      </c>
      <c r="I67" s="37"/>
    </row>
    <row r="68" spans="1:9" ht="12.75">
      <c r="A68" s="48" t="s">
        <v>227</v>
      </c>
      <c r="B68" s="2" t="s">
        <v>216</v>
      </c>
      <c r="C68" s="1" t="s">
        <v>217</v>
      </c>
      <c r="D68" s="1" t="s">
        <v>123</v>
      </c>
      <c r="E68" s="62">
        <v>61</v>
      </c>
      <c r="F68" s="42"/>
      <c r="G68" s="43">
        <v>703.88</v>
      </c>
      <c r="H68" s="44">
        <v>44136.16</v>
      </c>
      <c r="I68" s="37">
        <v>511</v>
      </c>
    </row>
    <row r="69" spans="1:9" ht="12.75">
      <c r="A69" s="48" t="s">
        <v>227</v>
      </c>
      <c r="B69" s="2" t="s">
        <v>54</v>
      </c>
      <c r="C69" s="1"/>
      <c r="D69" s="1" t="s">
        <v>228</v>
      </c>
      <c r="E69" s="62" t="s">
        <v>46</v>
      </c>
      <c r="F69" s="42"/>
      <c r="G69" s="43">
        <v>14468.3</v>
      </c>
      <c r="H69" s="44">
        <v>29667.86</v>
      </c>
      <c r="I69" s="37"/>
    </row>
    <row r="70" spans="1:9" ht="15" customHeight="1">
      <c r="A70" s="48" t="s">
        <v>227</v>
      </c>
      <c r="B70" s="2" t="s">
        <v>229</v>
      </c>
      <c r="C70" s="1"/>
      <c r="D70" s="1" t="s">
        <v>230</v>
      </c>
      <c r="E70" s="62" t="s">
        <v>46</v>
      </c>
      <c r="F70" s="42"/>
      <c r="G70" s="63">
        <v>26.98</v>
      </c>
      <c r="H70" s="44">
        <v>29667.86</v>
      </c>
      <c r="I70" s="37">
        <v>507</v>
      </c>
    </row>
    <row r="71" spans="1:9" ht="16.5" customHeight="1">
      <c r="A71" s="48" t="s">
        <v>227</v>
      </c>
      <c r="B71" s="2" t="s">
        <v>229</v>
      </c>
      <c r="C71" s="1"/>
      <c r="D71" s="1" t="s">
        <v>230</v>
      </c>
      <c r="E71" s="62" t="s">
        <v>46</v>
      </c>
      <c r="F71" s="42"/>
      <c r="G71" s="63">
        <v>34.21</v>
      </c>
      <c r="H71" s="44">
        <v>29633.65</v>
      </c>
      <c r="I71" s="37">
        <v>507</v>
      </c>
    </row>
    <row r="72" spans="1:9" ht="12.75">
      <c r="A72" s="48" t="s">
        <v>227</v>
      </c>
      <c r="B72" s="2" t="s">
        <v>229</v>
      </c>
      <c r="C72" s="1"/>
      <c r="D72" s="1" t="s">
        <v>230</v>
      </c>
      <c r="E72" s="62" t="s">
        <v>46</v>
      </c>
      <c r="F72" s="42"/>
      <c r="G72" s="63">
        <v>43.07</v>
      </c>
      <c r="H72" s="44">
        <v>29590.58</v>
      </c>
      <c r="I72" s="37">
        <v>507</v>
      </c>
    </row>
    <row r="73" spans="1:9" ht="12.75">
      <c r="A73" s="48" t="s">
        <v>227</v>
      </c>
      <c r="B73" s="2" t="s">
        <v>229</v>
      </c>
      <c r="C73" s="1"/>
      <c r="D73" s="1" t="s">
        <v>230</v>
      </c>
      <c r="E73" s="62" t="s">
        <v>46</v>
      </c>
      <c r="F73" s="42"/>
      <c r="G73" s="63">
        <v>19.08</v>
      </c>
      <c r="H73" s="44">
        <v>29571.5</v>
      </c>
      <c r="I73" s="37">
        <v>507</v>
      </c>
    </row>
    <row r="74" spans="1:9" ht="14.25" customHeight="1">
      <c r="A74" s="48" t="s">
        <v>227</v>
      </c>
      <c r="B74" s="2" t="s">
        <v>229</v>
      </c>
      <c r="C74" s="1"/>
      <c r="D74" s="1" t="s">
        <v>230</v>
      </c>
      <c r="E74" s="62" t="s">
        <v>46</v>
      </c>
      <c r="F74" s="42"/>
      <c r="G74" s="63">
        <v>73.81</v>
      </c>
      <c r="H74" s="44">
        <v>29497.69</v>
      </c>
      <c r="I74" s="37">
        <v>507</v>
      </c>
    </row>
    <row r="75" spans="1:9" ht="16.5" customHeight="1">
      <c r="A75" s="48" t="s">
        <v>227</v>
      </c>
      <c r="B75" s="2" t="s">
        <v>229</v>
      </c>
      <c r="C75" s="1"/>
      <c r="D75" s="1" t="s">
        <v>230</v>
      </c>
      <c r="E75" s="62" t="s">
        <v>46</v>
      </c>
      <c r="F75" s="42"/>
      <c r="G75" s="63">
        <v>1412.84</v>
      </c>
      <c r="H75" s="44">
        <v>28084.85</v>
      </c>
      <c r="I75" s="37">
        <v>507</v>
      </c>
    </row>
    <row r="76" spans="1:9" ht="15.75" customHeight="1">
      <c r="A76" s="48" t="s">
        <v>227</v>
      </c>
      <c r="B76" s="2" t="s">
        <v>229</v>
      </c>
      <c r="C76" s="1"/>
      <c r="D76" s="1" t="s">
        <v>230</v>
      </c>
      <c r="E76" s="62" t="s">
        <v>46</v>
      </c>
      <c r="F76" s="42"/>
      <c r="G76" s="63">
        <v>33.31</v>
      </c>
      <c r="H76" s="44">
        <v>28051.54</v>
      </c>
      <c r="I76" s="37">
        <v>507</v>
      </c>
    </row>
    <row r="77" spans="1:9" ht="15.75" customHeight="1">
      <c r="A77" s="48" t="s">
        <v>227</v>
      </c>
      <c r="B77" s="2" t="s">
        <v>229</v>
      </c>
      <c r="C77" s="1"/>
      <c r="D77" s="1" t="s">
        <v>230</v>
      </c>
      <c r="E77" s="62" t="s">
        <v>46</v>
      </c>
      <c r="F77" s="42"/>
      <c r="G77" s="63">
        <v>15.28</v>
      </c>
      <c r="H77" s="44">
        <v>28036.26</v>
      </c>
      <c r="I77" s="37">
        <v>507</v>
      </c>
    </row>
    <row r="78" spans="1:9" ht="15" customHeight="1">
      <c r="A78" s="48" t="s">
        <v>227</v>
      </c>
      <c r="B78" s="2" t="s">
        <v>229</v>
      </c>
      <c r="C78" s="1"/>
      <c r="D78" s="1" t="s">
        <v>230</v>
      </c>
      <c r="E78" s="62" t="s">
        <v>46</v>
      </c>
      <c r="F78" s="42"/>
      <c r="G78" s="63">
        <v>15.75</v>
      </c>
      <c r="H78" s="44">
        <v>28020.51</v>
      </c>
      <c r="I78" s="37">
        <v>507</v>
      </c>
    </row>
    <row r="79" spans="1:9" ht="18.75" customHeight="1">
      <c r="A79" s="48" t="s">
        <v>227</v>
      </c>
      <c r="B79" s="2" t="s">
        <v>229</v>
      </c>
      <c r="C79" s="1"/>
      <c r="D79" s="1" t="s">
        <v>230</v>
      </c>
      <c r="E79" s="62" t="s">
        <v>46</v>
      </c>
      <c r="F79" s="42"/>
      <c r="G79" s="63">
        <v>13.96</v>
      </c>
      <c r="H79" s="44">
        <v>28008.95</v>
      </c>
      <c r="I79" s="37">
        <v>507</v>
      </c>
    </row>
    <row r="80" spans="1:9" ht="15" customHeight="1">
      <c r="A80" s="48" t="s">
        <v>227</v>
      </c>
      <c r="B80" s="2" t="s">
        <v>229</v>
      </c>
      <c r="C80" s="1"/>
      <c r="D80" s="1" t="s">
        <v>230</v>
      </c>
      <c r="E80" s="62" t="s">
        <v>46</v>
      </c>
      <c r="F80" s="42"/>
      <c r="G80" s="63">
        <v>28.05</v>
      </c>
      <c r="H80" s="44">
        <v>27980.9</v>
      </c>
      <c r="I80" s="37">
        <v>507</v>
      </c>
    </row>
    <row r="81" spans="1:9" ht="15.75" customHeight="1">
      <c r="A81" s="48" t="s">
        <v>227</v>
      </c>
      <c r="B81" s="2" t="s">
        <v>229</v>
      </c>
      <c r="C81" s="1"/>
      <c r="D81" s="1" t="s">
        <v>230</v>
      </c>
      <c r="E81" s="62" t="s">
        <v>46</v>
      </c>
      <c r="F81" s="42"/>
      <c r="G81" s="63">
        <v>66.14</v>
      </c>
      <c r="H81" s="44">
        <v>27914.76</v>
      </c>
      <c r="I81" s="37">
        <v>507</v>
      </c>
    </row>
    <row r="82" spans="1:9" ht="16.5" customHeight="1">
      <c r="A82" s="48" t="s">
        <v>227</v>
      </c>
      <c r="B82" s="2" t="s">
        <v>229</v>
      </c>
      <c r="C82" s="1"/>
      <c r="D82" s="1" t="s">
        <v>230</v>
      </c>
      <c r="E82" s="62" t="s">
        <v>46</v>
      </c>
      <c r="F82" s="42"/>
      <c r="G82" s="63">
        <v>15.28</v>
      </c>
      <c r="H82" s="44">
        <v>27899.48</v>
      </c>
      <c r="I82" s="37">
        <v>507</v>
      </c>
    </row>
    <row r="83" spans="1:9" ht="15.75" customHeight="1">
      <c r="A83" s="48" t="s">
        <v>227</v>
      </c>
      <c r="B83" s="2" t="s">
        <v>229</v>
      </c>
      <c r="C83" s="1"/>
      <c r="D83" s="1" t="s">
        <v>230</v>
      </c>
      <c r="E83" s="62" t="s">
        <v>46</v>
      </c>
      <c r="F83" s="42"/>
      <c r="G83" s="63">
        <v>11.56</v>
      </c>
      <c r="H83" s="44">
        <v>27887.52</v>
      </c>
      <c r="I83" s="37">
        <v>507</v>
      </c>
    </row>
    <row r="84" spans="1:9" ht="15" customHeight="1">
      <c r="A84" s="48" t="s">
        <v>227</v>
      </c>
      <c r="B84" s="2" t="s">
        <v>229</v>
      </c>
      <c r="C84" s="1"/>
      <c r="D84" s="1" t="s">
        <v>230</v>
      </c>
      <c r="E84" s="62" t="s">
        <v>46</v>
      </c>
      <c r="F84" s="42"/>
      <c r="G84" s="63">
        <v>15.28</v>
      </c>
      <c r="H84" s="44">
        <v>27872.24</v>
      </c>
      <c r="I84" s="37">
        <v>507</v>
      </c>
    </row>
    <row r="85" spans="1:9" ht="15.75" customHeight="1">
      <c r="A85" s="48" t="s">
        <v>231</v>
      </c>
      <c r="B85" s="2" t="s">
        <v>229</v>
      </c>
      <c r="C85" s="1"/>
      <c r="D85" s="1" t="s">
        <v>230</v>
      </c>
      <c r="E85" s="62" t="s">
        <v>46</v>
      </c>
      <c r="F85" s="42"/>
      <c r="G85" s="63">
        <v>65.6</v>
      </c>
      <c r="H85" s="44">
        <v>27806.64</v>
      </c>
      <c r="I85" s="37">
        <v>507</v>
      </c>
    </row>
    <row r="86" spans="1:9" ht="15.75" customHeight="1">
      <c r="A86" s="48" t="s">
        <v>227</v>
      </c>
      <c r="B86" s="2" t="s">
        <v>229</v>
      </c>
      <c r="C86" s="1"/>
      <c r="D86" s="1" t="s">
        <v>230</v>
      </c>
      <c r="E86" s="62" t="s">
        <v>46</v>
      </c>
      <c r="F86" s="42"/>
      <c r="G86" s="63">
        <v>13.47</v>
      </c>
      <c r="H86" s="44">
        <v>27793.17</v>
      </c>
      <c r="I86" s="37">
        <v>507</v>
      </c>
    </row>
    <row r="87" spans="1:9" ht="16.5" customHeight="1">
      <c r="A87" s="48" t="s">
        <v>227</v>
      </c>
      <c r="B87" s="2" t="s">
        <v>229</v>
      </c>
      <c r="C87" s="1"/>
      <c r="D87" s="1" t="s">
        <v>53</v>
      </c>
      <c r="E87" s="62" t="s">
        <v>46</v>
      </c>
      <c r="F87" s="42"/>
      <c r="G87" s="63">
        <v>2343.85</v>
      </c>
      <c r="H87" s="44">
        <v>25449.32</v>
      </c>
      <c r="I87" s="37">
        <v>507</v>
      </c>
    </row>
    <row r="88" spans="1:9" ht="15.75" customHeight="1">
      <c r="A88" s="48" t="s">
        <v>227</v>
      </c>
      <c r="B88" s="2" t="s">
        <v>229</v>
      </c>
      <c r="C88" s="1"/>
      <c r="D88" s="1" t="s">
        <v>52</v>
      </c>
      <c r="E88" s="62" t="s">
        <v>46</v>
      </c>
      <c r="F88" s="42"/>
      <c r="G88" s="63">
        <v>2378.09</v>
      </c>
      <c r="H88" s="44">
        <v>23071.23</v>
      </c>
      <c r="I88" s="37"/>
    </row>
    <row r="89" spans="1:9" ht="15.75" customHeight="1">
      <c r="A89" s="48" t="s">
        <v>227</v>
      </c>
      <c r="B89" s="2" t="s">
        <v>229</v>
      </c>
      <c r="C89" s="1"/>
      <c r="D89" s="1" t="s">
        <v>52</v>
      </c>
      <c r="E89" s="62" t="s">
        <v>46</v>
      </c>
      <c r="F89" s="42"/>
      <c r="G89" s="63">
        <v>5318.83</v>
      </c>
      <c r="H89" s="44">
        <v>17752.4</v>
      </c>
      <c r="I89" s="37"/>
    </row>
    <row r="90" spans="1:9" ht="15.75" customHeight="1">
      <c r="A90" s="48" t="s">
        <v>227</v>
      </c>
      <c r="B90" s="2" t="s">
        <v>229</v>
      </c>
      <c r="C90" s="1"/>
      <c r="D90" s="1" t="s">
        <v>52</v>
      </c>
      <c r="E90" s="62" t="s">
        <v>46</v>
      </c>
      <c r="F90" s="42"/>
      <c r="G90" s="63">
        <v>1810.18</v>
      </c>
      <c r="H90" s="44">
        <v>15942.22</v>
      </c>
      <c r="I90" s="37"/>
    </row>
    <row r="91" spans="1:9" ht="16.5" customHeight="1">
      <c r="A91" s="48" t="s">
        <v>227</v>
      </c>
      <c r="B91" s="2" t="s">
        <v>229</v>
      </c>
      <c r="C91" s="1"/>
      <c r="D91" s="1" t="s">
        <v>52</v>
      </c>
      <c r="E91" s="62" t="s">
        <v>46</v>
      </c>
      <c r="F91" s="42"/>
      <c r="G91" s="63">
        <v>767.12</v>
      </c>
      <c r="H91" s="44">
        <v>15175.1</v>
      </c>
      <c r="I91" s="37"/>
    </row>
    <row r="92" spans="1:9" ht="45.75" customHeight="1">
      <c r="A92" s="48" t="s">
        <v>232</v>
      </c>
      <c r="B92" s="2" t="s">
        <v>233</v>
      </c>
      <c r="C92" s="1"/>
      <c r="D92" s="1" t="s">
        <v>123</v>
      </c>
      <c r="E92" s="62" t="s">
        <v>46</v>
      </c>
      <c r="F92" s="42"/>
      <c r="G92" s="63">
        <v>488</v>
      </c>
      <c r="H92" s="44">
        <v>14687.1</v>
      </c>
      <c r="I92" s="37"/>
    </row>
    <row r="93" spans="1:9" ht="15.75" customHeight="1">
      <c r="A93" s="48" t="s">
        <v>234</v>
      </c>
      <c r="B93" s="2" t="s">
        <v>235</v>
      </c>
      <c r="C93" s="1" t="s">
        <v>236</v>
      </c>
      <c r="D93" s="1" t="s">
        <v>123</v>
      </c>
      <c r="E93" s="62" t="s">
        <v>237</v>
      </c>
      <c r="F93" s="42"/>
      <c r="G93" s="63">
        <v>280</v>
      </c>
      <c r="H93" s="44">
        <v>14407.1</v>
      </c>
      <c r="I93" s="37"/>
    </row>
    <row r="94" spans="1:9" ht="15.75" customHeight="1">
      <c r="A94" s="48" t="s">
        <v>234</v>
      </c>
      <c r="B94" s="2" t="s">
        <v>238</v>
      </c>
      <c r="C94" s="1" t="s">
        <v>239</v>
      </c>
      <c r="D94" s="1" t="s">
        <v>240</v>
      </c>
      <c r="E94" s="62">
        <v>20</v>
      </c>
      <c r="F94" s="42"/>
      <c r="G94" s="63">
        <v>777</v>
      </c>
      <c r="H94" s="44">
        <v>13630.1</v>
      </c>
      <c r="I94" s="37"/>
    </row>
    <row r="95" spans="1:9" ht="16.5" customHeight="1">
      <c r="A95" s="48" t="s">
        <v>241</v>
      </c>
      <c r="B95" s="2" t="s">
        <v>242</v>
      </c>
      <c r="C95" s="1"/>
      <c r="D95" s="1" t="s">
        <v>123</v>
      </c>
      <c r="E95" s="62" t="s">
        <v>46</v>
      </c>
      <c r="F95" s="42"/>
      <c r="G95" s="63">
        <v>4962.46</v>
      </c>
      <c r="H95" s="44">
        <v>8667.64</v>
      </c>
      <c r="I95" s="37"/>
    </row>
    <row r="96" spans="1:9" ht="17.25" customHeight="1">
      <c r="A96" s="48" t="s">
        <v>243</v>
      </c>
      <c r="B96" s="2" t="s">
        <v>244</v>
      </c>
      <c r="C96" s="1"/>
      <c r="D96" s="1" t="s">
        <v>123</v>
      </c>
      <c r="E96" s="62" t="s">
        <v>46</v>
      </c>
      <c r="F96" s="42"/>
      <c r="G96" s="63">
        <v>1139.2</v>
      </c>
      <c r="H96" s="44">
        <v>7528.44</v>
      </c>
      <c r="I96" s="37"/>
    </row>
    <row r="97" spans="1:9" ht="15" customHeight="1">
      <c r="A97" s="48" t="s">
        <v>243</v>
      </c>
      <c r="B97" s="2" t="s">
        <v>245</v>
      </c>
      <c r="C97" s="1" t="s">
        <v>202</v>
      </c>
      <c r="D97" s="1" t="s">
        <v>123</v>
      </c>
      <c r="E97" s="62" t="s">
        <v>246</v>
      </c>
      <c r="F97" s="42"/>
      <c r="G97" s="63">
        <v>2231.75</v>
      </c>
      <c r="H97" s="44">
        <v>9555.34</v>
      </c>
      <c r="I97" s="37" t="s">
        <v>247</v>
      </c>
    </row>
    <row r="98" spans="1:9" ht="13.5" thickBot="1">
      <c r="A98" s="48"/>
      <c r="B98" s="2"/>
      <c r="C98" s="1"/>
      <c r="D98" s="1"/>
      <c r="E98" s="1"/>
      <c r="F98" s="42"/>
      <c r="G98" s="63"/>
      <c r="H98" s="44">
        <f>H67+F98-G98</f>
        <v>44840.04</v>
      </c>
      <c r="I98" s="37"/>
    </row>
    <row r="99" spans="1:8" ht="12.75" customHeight="1">
      <c r="A99" s="102" t="s">
        <v>12</v>
      </c>
      <c r="B99" s="105" t="s">
        <v>10</v>
      </c>
      <c r="C99" s="105" t="s">
        <v>10</v>
      </c>
      <c r="D99" s="107" t="s">
        <v>31</v>
      </c>
      <c r="E99" s="108"/>
      <c r="F99" s="29">
        <f>SUM(F9:F98)</f>
        <v>242232.4</v>
      </c>
      <c r="G99" s="30">
        <v>235801.54</v>
      </c>
      <c r="H99" s="56">
        <f>F99-G99+H9</f>
        <v>25773.759999999827</v>
      </c>
    </row>
    <row r="100" spans="1:8" ht="26.25" thickBot="1">
      <c r="A100" s="103"/>
      <c r="B100" s="106"/>
      <c r="C100" s="106"/>
      <c r="D100" s="109"/>
      <c r="E100" s="110"/>
      <c r="F100" s="28" t="s">
        <v>27</v>
      </c>
      <c r="G100" s="31" t="s">
        <v>28</v>
      </c>
      <c r="H100" s="32" t="s">
        <v>11</v>
      </c>
    </row>
    <row r="101" spans="1:8" ht="13.5" thickBot="1">
      <c r="A101" s="12"/>
      <c r="B101" s="12"/>
      <c r="C101" s="12"/>
      <c r="D101" s="12"/>
      <c r="E101" s="12"/>
      <c r="F101" s="12"/>
      <c r="G101" s="12"/>
      <c r="H101" s="12"/>
    </row>
    <row r="102" spans="1:8" ht="13.5" thickBot="1">
      <c r="A102" s="129" t="s">
        <v>13</v>
      </c>
      <c r="B102" s="129"/>
      <c r="C102" s="12"/>
      <c r="F102" s="130" t="s">
        <v>23</v>
      </c>
      <c r="G102" s="131"/>
      <c r="H102" s="60">
        <f>H99+B114</f>
        <v>25773.759999999827</v>
      </c>
    </row>
    <row r="103" spans="1:8" ht="12.75">
      <c r="A103" s="23" t="s">
        <v>14</v>
      </c>
      <c r="B103" s="51" t="str">
        <f>Fevereiro!K55</f>
        <v>cx. 341-0</v>
      </c>
      <c r="C103" s="12"/>
      <c r="D103" s="12"/>
      <c r="E103" s="12"/>
      <c r="F103" s="12"/>
      <c r="G103" s="12"/>
      <c r="H103" s="12"/>
    </row>
    <row r="104" spans="1:8" ht="12.75">
      <c r="A104" s="121" t="s">
        <v>30</v>
      </c>
      <c r="B104" s="122"/>
      <c r="H104" s="12"/>
    </row>
    <row r="105" spans="1:8" ht="12.75">
      <c r="A105" s="24" t="s">
        <v>15</v>
      </c>
      <c r="B105" s="24" t="s">
        <v>5</v>
      </c>
      <c r="H105" s="12"/>
    </row>
    <row r="106" spans="1:8" ht="12.75">
      <c r="A106" s="1"/>
      <c r="B106" s="57"/>
      <c r="E106" s="104" t="s">
        <v>248</v>
      </c>
      <c r="F106" s="104"/>
      <c r="G106" s="104"/>
      <c r="H106" s="104"/>
    </row>
    <row r="107" spans="1:8" ht="12.75">
      <c r="A107" s="1"/>
      <c r="B107" s="58"/>
      <c r="H107" s="12"/>
    </row>
    <row r="108" spans="1:8" ht="13.5" thickBot="1">
      <c r="A108" s="1"/>
      <c r="B108" s="58"/>
      <c r="H108" s="12"/>
    </row>
    <row r="109" spans="1:8" ht="13.5" thickBot="1">
      <c r="A109" s="1"/>
      <c r="B109" s="58"/>
      <c r="D109" s="7" t="s">
        <v>0</v>
      </c>
      <c r="E109" s="124" t="str">
        <f>B5</f>
        <v>Santa Casa de Misericórdia de Taquarituba</v>
      </c>
      <c r="F109" s="125"/>
      <c r="G109" s="125"/>
      <c r="H109" s="126"/>
    </row>
    <row r="110" spans="1:8" ht="12.75">
      <c r="A110" s="1"/>
      <c r="B110" s="58"/>
      <c r="D110" s="8"/>
      <c r="E110" s="9"/>
      <c r="F110" s="9"/>
      <c r="G110" s="9"/>
      <c r="H110" s="10"/>
    </row>
    <row r="111" spans="1:8" ht="12.75">
      <c r="A111" s="1"/>
      <c r="B111" s="57"/>
      <c r="D111" s="11"/>
      <c r="E111" s="12"/>
      <c r="F111" s="12"/>
      <c r="G111" s="12"/>
      <c r="H111" s="13"/>
    </row>
    <row r="112" spans="1:8" ht="12.75">
      <c r="A112" s="1"/>
      <c r="B112" s="57"/>
      <c r="D112" s="14" t="s">
        <v>17</v>
      </c>
      <c r="E112" s="12"/>
      <c r="F112" s="12"/>
      <c r="G112" s="12"/>
      <c r="H112" s="13"/>
    </row>
    <row r="113" spans="1:8" ht="12.75">
      <c r="A113" s="1"/>
      <c r="B113" s="57"/>
      <c r="D113" s="11"/>
      <c r="E113" s="138" t="s">
        <v>249</v>
      </c>
      <c r="F113" s="138"/>
      <c r="G113" s="138"/>
      <c r="H113" s="21"/>
    </row>
    <row r="114" spans="1:8" ht="13.5" thickBot="1">
      <c r="A114" s="25" t="s">
        <v>9</v>
      </c>
      <c r="B114" s="59">
        <f>SUM(B106:B113)</f>
        <v>0</v>
      </c>
      <c r="D114" s="15"/>
      <c r="E114" s="117" t="s">
        <v>16</v>
      </c>
      <c r="F114" s="117"/>
      <c r="G114" s="117"/>
      <c r="H114" s="26"/>
    </row>
    <row r="115" ht="12.75">
      <c r="H115" s="12"/>
    </row>
  </sheetData>
  <sheetProtection selectLockedCells="1"/>
  <mergeCells count="19">
    <mergeCell ref="E114:G114"/>
    <mergeCell ref="A102:B102"/>
    <mergeCell ref="F102:G102"/>
    <mergeCell ref="A104:B104"/>
    <mergeCell ref="E106:H106"/>
    <mergeCell ref="A99:A100"/>
    <mergeCell ref="B99:B100"/>
    <mergeCell ref="C99:C100"/>
    <mergeCell ref="D99:E100"/>
    <mergeCell ref="E109:H109"/>
    <mergeCell ref="B4:E4"/>
    <mergeCell ref="E113:G113"/>
    <mergeCell ref="B5:D5"/>
    <mergeCell ref="G5:H5"/>
    <mergeCell ref="A6:B6"/>
    <mergeCell ref="D6:E6"/>
    <mergeCell ref="G6:H6"/>
    <mergeCell ref="A7:E7"/>
    <mergeCell ref="G7:H7"/>
  </mergeCells>
  <conditionalFormatting sqref="H10:H49 H58:H61">
    <cfRule type="cellIs" priority="1" dxfId="0" operator="equal" stopIfTrue="1">
      <formula>H9</formula>
    </cfRule>
  </conditionalFormatting>
  <conditionalFormatting sqref="H57 H70">
    <cfRule type="cellIs" priority="5" dxfId="0" operator="equal" stopIfTrue="1">
      <formula>H48</formula>
    </cfRule>
  </conditionalFormatting>
  <conditionalFormatting sqref="H56 H69">
    <cfRule type="cellIs" priority="7" dxfId="0" operator="equal" stopIfTrue="1">
      <formula>H48</formula>
    </cfRule>
  </conditionalFormatting>
  <conditionalFormatting sqref="H55 H67:H68">
    <cfRule type="cellIs" priority="9" dxfId="0" operator="equal" stopIfTrue="1">
      <formula>H48</formula>
    </cfRule>
  </conditionalFormatting>
  <conditionalFormatting sqref="H54 H66">
    <cfRule type="cellIs" priority="11" dxfId="0" operator="equal" stopIfTrue="1">
      <formula>H48</formula>
    </cfRule>
  </conditionalFormatting>
  <conditionalFormatting sqref="H53 H65">
    <cfRule type="cellIs" priority="13" dxfId="0" operator="equal" stopIfTrue="1">
      <formula>H48</formula>
    </cfRule>
  </conditionalFormatting>
  <conditionalFormatting sqref="H52 H64">
    <cfRule type="cellIs" priority="15" dxfId="0" operator="equal" stopIfTrue="1">
      <formula>H48</formula>
    </cfRule>
  </conditionalFormatting>
  <conditionalFormatting sqref="H51 H63">
    <cfRule type="cellIs" priority="17" dxfId="0" operator="equal" stopIfTrue="1">
      <formula>H48</formula>
    </cfRule>
  </conditionalFormatting>
  <conditionalFormatting sqref="H50 H62">
    <cfRule type="cellIs" priority="19" dxfId="0" operator="equal" stopIfTrue="1">
      <formula>H48</formula>
    </cfRule>
  </conditionalFormatting>
  <conditionalFormatting sqref="H73:H74">
    <cfRule type="cellIs" priority="20" dxfId="0" operator="equal" stopIfTrue="1">
      <formula>H62</formula>
    </cfRule>
  </conditionalFormatting>
  <conditionalFormatting sqref="H94:H95">
    <cfRule type="cellIs" priority="23" dxfId="0" operator="equal" stopIfTrue="1">
      <formula>H62</formula>
    </cfRule>
  </conditionalFormatting>
  <conditionalFormatting sqref="H81:H82">
    <cfRule type="cellIs" priority="26" dxfId="0" operator="equal" stopIfTrue="1">
      <formula>H62</formula>
    </cfRule>
  </conditionalFormatting>
  <conditionalFormatting sqref="H80">
    <cfRule type="cellIs" priority="29" dxfId="0" operator="equal" stopIfTrue="1">
      <formula>H62</formula>
    </cfRule>
  </conditionalFormatting>
  <conditionalFormatting sqref="H79">
    <cfRule type="cellIs" priority="32" dxfId="0" operator="equal" stopIfTrue="1">
      <formula>H62</formula>
    </cfRule>
  </conditionalFormatting>
  <conditionalFormatting sqref="H71:H72">
    <cfRule type="cellIs" priority="33" dxfId="0" operator="equal" stopIfTrue="1">
      <formula>H61</formula>
    </cfRule>
  </conditionalFormatting>
  <conditionalFormatting sqref="H87">
    <cfRule type="cellIs" priority="34" dxfId="0" operator="equal" stopIfTrue="1">
      <formula>H63</formula>
    </cfRule>
  </conditionalFormatting>
  <conditionalFormatting sqref="H78">
    <cfRule type="cellIs" priority="36" dxfId="0" operator="equal" stopIfTrue="1">
      <formula>H63</formula>
    </cfRule>
  </conditionalFormatting>
  <conditionalFormatting sqref="H77">
    <cfRule type="cellIs" priority="38" dxfId="0" operator="equal" stopIfTrue="1">
      <formula>H63</formula>
    </cfRule>
  </conditionalFormatting>
  <conditionalFormatting sqref="H76">
    <cfRule type="cellIs" priority="40" dxfId="0" operator="equal" stopIfTrue="1">
      <formula>H63</formula>
    </cfRule>
  </conditionalFormatting>
  <conditionalFormatting sqref="H75">
    <cfRule type="cellIs" priority="42" dxfId="0" operator="equal" stopIfTrue="1">
      <formula>H63</formula>
    </cfRule>
  </conditionalFormatting>
  <conditionalFormatting sqref="H93">
    <cfRule type="cellIs" priority="44" dxfId="0" operator="equal" stopIfTrue="1">
      <formula>H63</formula>
    </cfRule>
  </conditionalFormatting>
  <conditionalFormatting sqref="H92">
    <cfRule type="cellIs" priority="46" dxfId="0" operator="equal" stopIfTrue="1">
      <formula>H64</formula>
    </cfRule>
  </conditionalFormatting>
  <conditionalFormatting sqref="H86">
    <cfRule type="cellIs" priority="48" dxfId="0" operator="equal" stopIfTrue="1">
      <formula>H63</formula>
    </cfRule>
  </conditionalFormatting>
  <conditionalFormatting sqref="H85">
    <cfRule type="cellIs" priority="50" dxfId="0" operator="equal" stopIfTrue="1">
      <formula>H63</formula>
    </cfRule>
  </conditionalFormatting>
  <conditionalFormatting sqref="H84">
    <cfRule type="cellIs" priority="52" dxfId="0" operator="equal" stopIfTrue="1">
      <formula>H63</formula>
    </cfRule>
  </conditionalFormatting>
  <conditionalFormatting sqref="H83">
    <cfRule type="cellIs" priority="54" dxfId="0" operator="equal" stopIfTrue="1">
      <formula>H63</formula>
    </cfRule>
  </conditionalFormatting>
  <conditionalFormatting sqref="H88:H89">
    <cfRule type="cellIs" priority="55" dxfId="0" operator="equal" stopIfTrue="1">
      <formula>H63</formula>
    </cfRule>
  </conditionalFormatting>
  <conditionalFormatting sqref="H91">
    <cfRule type="cellIs" priority="58" dxfId="0" operator="equal" stopIfTrue="1">
      <formula>H64</formula>
    </cfRule>
  </conditionalFormatting>
  <conditionalFormatting sqref="H90">
    <cfRule type="cellIs" priority="61" dxfId="0" operator="equal" stopIfTrue="1">
      <formula>H64</formula>
    </cfRule>
  </conditionalFormatting>
  <conditionalFormatting sqref="H98">
    <cfRule type="cellIs" priority="62" dxfId="0" operator="equal" stopIfTrue="1">
      <formula>H67</formula>
    </cfRule>
  </conditionalFormatting>
  <conditionalFormatting sqref="H97">
    <cfRule type="cellIs" priority="64" dxfId="0" operator="equal" stopIfTrue="1">
      <formula>H63</formula>
    </cfRule>
  </conditionalFormatting>
  <conditionalFormatting sqref="H96">
    <cfRule type="cellIs" priority="66" dxfId="0" operator="equal" stopIfTrue="1">
      <formula>H63</formula>
    </cfRule>
  </conditionalFormatting>
  <printOptions horizontalCentered="1"/>
  <pageMargins left="0.3937007874015748" right="0.3937007874015748" top="0.5905511811023623" bottom="0.984251968503937" header="0.5118110236220472" footer="0.5511811023622047"/>
  <pageSetup horizontalDpi="300" verticalDpi="300" orientation="landscape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4:I52"/>
  <sheetViews>
    <sheetView showGridLines="0" zoomScalePageLayoutView="0" workbookViewId="0" topLeftCell="A1">
      <selection activeCell="E50" sqref="E50:G50"/>
    </sheetView>
  </sheetViews>
  <sheetFormatPr defaultColWidth="9.140625" defaultRowHeight="12.75"/>
  <cols>
    <col min="1" max="1" width="9.57421875" style="6" customWidth="1"/>
    <col min="2" max="2" width="28.421875" style="6" customWidth="1"/>
    <col min="3" max="3" width="17.8515625" style="6" customWidth="1"/>
    <col min="4" max="4" width="20.421875" style="6" customWidth="1"/>
    <col min="5" max="5" width="11.00390625" style="6" customWidth="1"/>
    <col min="6" max="6" width="11.57421875" style="6" customWidth="1"/>
    <col min="7" max="7" width="11.140625" style="6" customWidth="1"/>
    <col min="8" max="8" width="12.57421875" style="6" customWidth="1"/>
    <col min="9" max="9" width="11.8515625" style="6" customWidth="1"/>
    <col min="10" max="16384" width="9.140625" style="6" customWidth="1"/>
  </cols>
  <sheetData>
    <row r="1" ht="12.75"/>
    <row r="2" ht="12.75"/>
    <row r="3" ht="12.75"/>
    <row r="4" spans="2:7" ht="25.5" customHeight="1" thickBot="1">
      <c r="B4" s="142" t="s">
        <v>282</v>
      </c>
      <c r="C4" s="140"/>
      <c r="D4" s="140"/>
      <c r="E4" s="140"/>
      <c r="F4" s="140"/>
      <c r="G4" s="140"/>
    </row>
    <row r="5" spans="1:8" ht="13.5" thickBot="1">
      <c r="A5" s="17" t="s">
        <v>0</v>
      </c>
      <c r="B5" s="113" t="s">
        <v>252</v>
      </c>
      <c r="C5" s="114"/>
      <c r="D5" s="132"/>
      <c r="E5" s="18"/>
      <c r="F5" s="19" t="s">
        <v>1</v>
      </c>
      <c r="G5" s="133" t="str">
        <f>Janeiro!G5</f>
        <v>PREENCHER</v>
      </c>
      <c r="H5" s="134"/>
    </row>
    <row r="6" spans="1:8" ht="13.5" thickBot="1">
      <c r="A6" s="98" t="s">
        <v>18</v>
      </c>
      <c r="B6" s="99"/>
      <c r="C6" s="88" t="s">
        <v>571</v>
      </c>
      <c r="D6" s="100"/>
      <c r="E6" s="101"/>
      <c r="F6" s="22" t="s">
        <v>8</v>
      </c>
      <c r="G6" s="135" t="s">
        <v>253</v>
      </c>
      <c r="H6" s="135"/>
    </row>
    <row r="7" spans="1:8" ht="23.25" customHeight="1" thickBot="1">
      <c r="A7" s="113"/>
      <c r="B7" s="114"/>
      <c r="C7" s="114"/>
      <c r="D7" s="115"/>
      <c r="E7" s="116"/>
      <c r="F7" s="17" t="s">
        <v>22</v>
      </c>
      <c r="G7" s="136">
        <f>Janeiro!G7</f>
        <v>2015</v>
      </c>
      <c r="H7" s="137"/>
    </row>
    <row r="8" spans="1:9" ht="26.25" thickBot="1">
      <c r="A8" s="5" t="s">
        <v>7</v>
      </c>
      <c r="B8" s="5" t="s">
        <v>3</v>
      </c>
      <c r="C8" s="16" t="s">
        <v>4</v>
      </c>
      <c r="D8" s="16" t="s">
        <v>2</v>
      </c>
      <c r="E8" s="16" t="s">
        <v>24</v>
      </c>
      <c r="F8" s="16" t="s">
        <v>21</v>
      </c>
      <c r="G8" s="5" t="s">
        <v>20</v>
      </c>
      <c r="H8" s="5" t="s">
        <v>6</v>
      </c>
      <c r="I8" s="5" t="s">
        <v>26</v>
      </c>
    </row>
    <row r="9" spans="1:9" ht="16.5" customHeight="1">
      <c r="A9" s="47">
        <v>40878</v>
      </c>
      <c r="B9" s="36" t="s">
        <v>25</v>
      </c>
      <c r="C9" s="35"/>
      <c r="D9" s="35"/>
      <c r="E9" s="35"/>
      <c r="F9" s="39"/>
      <c r="G9" s="40"/>
      <c r="H9" s="41">
        <f>Novembro!H99</f>
        <v>25773.759999999827</v>
      </c>
      <c r="I9" s="27"/>
    </row>
    <row r="10" spans="1:9" ht="15" customHeight="1">
      <c r="A10" s="70" t="s">
        <v>540</v>
      </c>
      <c r="B10" s="2" t="s">
        <v>254</v>
      </c>
      <c r="C10" s="1"/>
      <c r="D10" s="1" t="s">
        <v>255</v>
      </c>
      <c r="E10" s="1" t="s">
        <v>256</v>
      </c>
      <c r="F10" s="42">
        <v>242232.4</v>
      </c>
      <c r="G10" s="43"/>
      <c r="H10" s="44">
        <f>H9+F10-G10</f>
        <v>268006.1599999998</v>
      </c>
      <c r="I10" s="37"/>
    </row>
    <row r="11" spans="1:9" ht="16.5" customHeight="1">
      <c r="A11" s="70" t="s">
        <v>243</v>
      </c>
      <c r="B11" s="73" t="s">
        <v>541</v>
      </c>
      <c r="C11" s="1"/>
      <c r="D11" s="71" t="s">
        <v>45</v>
      </c>
      <c r="E11" s="71" t="s">
        <v>256</v>
      </c>
      <c r="F11" s="42"/>
      <c r="G11" s="43">
        <v>887.8</v>
      </c>
      <c r="H11" s="44">
        <f aca="true" t="shared" si="0" ref="H11:H34">H10+F11-G11</f>
        <v>267118.3599999998</v>
      </c>
      <c r="I11" s="37"/>
    </row>
    <row r="12" spans="1:9" ht="15.75" customHeight="1">
      <c r="A12" s="70" t="s">
        <v>243</v>
      </c>
      <c r="B12" s="73" t="s">
        <v>542</v>
      </c>
      <c r="C12" s="1"/>
      <c r="D12" s="71" t="s">
        <v>45</v>
      </c>
      <c r="E12" s="71" t="s">
        <v>256</v>
      </c>
      <c r="F12" s="42"/>
      <c r="G12" s="43">
        <v>1085.04</v>
      </c>
      <c r="H12" s="44">
        <f t="shared" si="0"/>
        <v>266033.31999999983</v>
      </c>
      <c r="I12" s="37"/>
    </row>
    <row r="13" spans="1:9" ht="15.75" customHeight="1">
      <c r="A13" s="70" t="s">
        <v>243</v>
      </c>
      <c r="B13" s="73" t="s">
        <v>543</v>
      </c>
      <c r="C13" s="1"/>
      <c r="D13" s="71" t="s">
        <v>45</v>
      </c>
      <c r="E13" s="71" t="s">
        <v>256</v>
      </c>
      <c r="F13" s="42"/>
      <c r="G13" s="43">
        <v>2368.93</v>
      </c>
      <c r="H13" s="44">
        <f t="shared" si="0"/>
        <v>263664.38999999984</v>
      </c>
      <c r="I13" s="37"/>
    </row>
    <row r="14" spans="1:9" ht="16.5" customHeight="1">
      <c r="A14" s="70" t="s">
        <v>243</v>
      </c>
      <c r="B14" s="73" t="s">
        <v>268</v>
      </c>
      <c r="C14" s="1"/>
      <c r="D14" s="71" t="s">
        <v>45</v>
      </c>
      <c r="E14" s="71" t="s">
        <v>256</v>
      </c>
      <c r="F14" s="42"/>
      <c r="G14" s="43">
        <v>1314.03</v>
      </c>
      <c r="H14" s="44">
        <f t="shared" si="0"/>
        <v>262350.3599999998</v>
      </c>
      <c r="I14" s="37"/>
    </row>
    <row r="15" spans="1:9" ht="16.5" customHeight="1">
      <c r="A15" s="70" t="s">
        <v>243</v>
      </c>
      <c r="B15" s="73" t="s">
        <v>544</v>
      </c>
      <c r="C15" s="1"/>
      <c r="D15" s="71" t="s">
        <v>45</v>
      </c>
      <c r="E15" s="71" t="s">
        <v>256</v>
      </c>
      <c r="F15" s="42"/>
      <c r="G15" s="43">
        <v>1314.03</v>
      </c>
      <c r="H15" s="44">
        <f t="shared" si="0"/>
        <v>261036.3299999998</v>
      </c>
      <c r="I15" s="37"/>
    </row>
    <row r="16" spans="1:9" ht="16.5" customHeight="1">
      <c r="A16" s="70" t="s">
        <v>243</v>
      </c>
      <c r="B16" s="73" t="s">
        <v>269</v>
      </c>
      <c r="C16" s="1"/>
      <c r="D16" s="71" t="s">
        <v>45</v>
      </c>
      <c r="E16" s="71" t="s">
        <v>256</v>
      </c>
      <c r="F16" s="42"/>
      <c r="G16" s="43">
        <v>991.98</v>
      </c>
      <c r="H16" s="44">
        <f t="shared" si="0"/>
        <v>260044.3499999998</v>
      </c>
      <c r="I16" s="37"/>
    </row>
    <row r="17" spans="1:9" ht="15.75" customHeight="1">
      <c r="A17" s="70" t="s">
        <v>243</v>
      </c>
      <c r="B17" s="73" t="s">
        <v>545</v>
      </c>
      <c r="C17" s="1"/>
      <c r="D17" s="71" t="s">
        <v>45</v>
      </c>
      <c r="E17" s="71" t="s">
        <v>256</v>
      </c>
      <c r="F17" s="42"/>
      <c r="G17" s="43">
        <v>1016.98</v>
      </c>
      <c r="H17" s="44">
        <f t="shared" si="0"/>
        <v>259027.3699999998</v>
      </c>
      <c r="I17" s="37"/>
    </row>
    <row r="18" spans="1:9" ht="15.75" customHeight="1">
      <c r="A18" s="70" t="s">
        <v>243</v>
      </c>
      <c r="B18" s="73" t="s">
        <v>533</v>
      </c>
      <c r="C18" s="1"/>
      <c r="D18" s="71" t="s">
        <v>45</v>
      </c>
      <c r="E18" s="71" t="s">
        <v>256</v>
      </c>
      <c r="F18" s="42"/>
      <c r="G18" s="43">
        <v>2730.73</v>
      </c>
      <c r="H18" s="44">
        <f t="shared" si="0"/>
        <v>256296.63999999978</v>
      </c>
      <c r="I18" s="37"/>
    </row>
    <row r="19" spans="1:9" ht="12.75">
      <c r="A19" s="70" t="s">
        <v>243</v>
      </c>
      <c r="B19" s="73" t="s">
        <v>546</v>
      </c>
      <c r="C19" s="1"/>
      <c r="D19" s="71" t="s">
        <v>45</v>
      </c>
      <c r="E19" s="71" t="s">
        <v>256</v>
      </c>
      <c r="F19" s="42"/>
      <c r="G19" s="43">
        <v>887.8</v>
      </c>
      <c r="H19" s="44">
        <f t="shared" si="0"/>
        <v>255408.8399999998</v>
      </c>
      <c r="I19" s="37"/>
    </row>
    <row r="20" spans="1:9" ht="15.75" customHeight="1">
      <c r="A20" s="70" t="s">
        <v>243</v>
      </c>
      <c r="B20" s="73" t="s">
        <v>547</v>
      </c>
      <c r="C20" s="1"/>
      <c r="D20" s="71" t="s">
        <v>45</v>
      </c>
      <c r="E20" s="71" t="s">
        <v>256</v>
      </c>
      <c r="F20" s="42"/>
      <c r="G20" s="43">
        <v>3005.97</v>
      </c>
      <c r="H20" s="44">
        <f t="shared" si="0"/>
        <v>252402.8699999998</v>
      </c>
      <c r="I20" s="37"/>
    </row>
    <row r="21" spans="1:9" ht="12.75">
      <c r="A21" s="70" t="s">
        <v>555</v>
      </c>
      <c r="B21" s="73" t="s">
        <v>138</v>
      </c>
      <c r="C21" s="71" t="s">
        <v>432</v>
      </c>
      <c r="D21" s="71" t="s">
        <v>49</v>
      </c>
      <c r="E21" s="71" t="s">
        <v>562</v>
      </c>
      <c r="F21" s="42"/>
      <c r="G21" s="43">
        <v>3500</v>
      </c>
      <c r="H21" s="44">
        <f t="shared" si="0"/>
        <v>248902.8699999998</v>
      </c>
      <c r="I21" s="37"/>
    </row>
    <row r="22" spans="1:9" ht="16.5" customHeight="1">
      <c r="A22" s="70" t="s">
        <v>556</v>
      </c>
      <c r="B22" s="73" t="s">
        <v>548</v>
      </c>
      <c r="C22" s="71" t="s">
        <v>67</v>
      </c>
      <c r="D22" s="71" t="s">
        <v>561</v>
      </c>
      <c r="E22" s="71" t="s">
        <v>563</v>
      </c>
      <c r="F22" s="42"/>
      <c r="G22" s="43">
        <v>4692.5</v>
      </c>
      <c r="H22" s="44">
        <f t="shared" si="0"/>
        <v>244210.3699999998</v>
      </c>
      <c r="I22" s="37"/>
    </row>
    <row r="23" spans="1:9" ht="15.75" customHeight="1">
      <c r="A23" s="70" t="s">
        <v>540</v>
      </c>
      <c r="B23" s="73" t="s">
        <v>549</v>
      </c>
      <c r="C23" s="1"/>
      <c r="D23" s="71" t="s">
        <v>257</v>
      </c>
      <c r="E23" s="71" t="s">
        <v>256</v>
      </c>
      <c r="F23" s="42"/>
      <c r="G23" s="43">
        <v>66969.63</v>
      </c>
      <c r="H23" s="44">
        <f t="shared" si="0"/>
        <v>177240.7399999998</v>
      </c>
      <c r="I23" s="37"/>
    </row>
    <row r="24" spans="1:9" ht="12.75">
      <c r="A24" s="70" t="s">
        <v>557</v>
      </c>
      <c r="B24" s="73" t="s">
        <v>76</v>
      </c>
      <c r="C24" s="71" t="s">
        <v>434</v>
      </c>
      <c r="D24" s="71" t="s">
        <v>49</v>
      </c>
      <c r="E24" s="71" t="s">
        <v>564</v>
      </c>
      <c r="F24" s="42"/>
      <c r="G24" s="43">
        <v>27573.13</v>
      </c>
      <c r="H24" s="44">
        <f t="shared" si="0"/>
        <v>149667.60999999978</v>
      </c>
      <c r="I24" s="37"/>
    </row>
    <row r="25" spans="1:9" ht="16.5" customHeight="1">
      <c r="A25" s="70" t="s">
        <v>557</v>
      </c>
      <c r="B25" s="73" t="s">
        <v>550</v>
      </c>
      <c r="C25" s="71" t="s">
        <v>50</v>
      </c>
      <c r="D25" s="71" t="s">
        <v>49</v>
      </c>
      <c r="E25" s="71" t="s">
        <v>389</v>
      </c>
      <c r="F25" s="42"/>
      <c r="G25" s="43">
        <v>12958.81</v>
      </c>
      <c r="H25" s="44">
        <f t="shared" si="0"/>
        <v>136708.79999999978</v>
      </c>
      <c r="I25" s="37"/>
    </row>
    <row r="26" spans="1:9" ht="15.75" customHeight="1">
      <c r="A26" s="70" t="s">
        <v>557</v>
      </c>
      <c r="B26" s="73" t="s">
        <v>209</v>
      </c>
      <c r="C26" s="71" t="s">
        <v>430</v>
      </c>
      <c r="D26" s="71" t="s">
        <v>49</v>
      </c>
      <c r="E26" s="71" t="s">
        <v>565</v>
      </c>
      <c r="F26" s="42"/>
      <c r="G26" s="43">
        <v>10323.5</v>
      </c>
      <c r="H26" s="44">
        <f t="shared" si="0"/>
        <v>126385.29999999978</v>
      </c>
      <c r="I26" s="37"/>
    </row>
    <row r="27" spans="1:9" ht="12.75">
      <c r="A27" s="70" t="s">
        <v>557</v>
      </c>
      <c r="B27" s="73" t="s">
        <v>209</v>
      </c>
      <c r="C27" s="71" t="s">
        <v>430</v>
      </c>
      <c r="D27" s="71" t="s">
        <v>49</v>
      </c>
      <c r="E27" s="71" t="s">
        <v>284</v>
      </c>
      <c r="F27" s="42"/>
      <c r="G27" s="43">
        <v>19588.37</v>
      </c>
      <c r="H27" s="44">
        <f t="shared" si="0"/>
        <v>106796.92999999979</v>
      </c>
      <c r="I27" s="37"/>
    </row>
    <row r="28" spans="1:9" ht="14.25" customHeight="1">
      <c r="A28" s="70" t="s">
        <v>557</v>
      </c>
      <c r="B28" s="73" t="s">
        <v>550</v>
      </c>
      <c r="C28" s="71" t="s">
        <v>50</v>
      </c>
      <c r="D28" s="71" t="s">
        <v>49</v>
      </c>
      <c r="E28" s="71" t="s">
        <v>566</v>
      </c>
      <c r="F28" s="42"/>
      <c r="G28" s="43">
        <v>13285.41</v>
      </c>
      <c r="H28" s="44">
        <f t="shared" si="0"/>
        <v>93511.51999999979</v>
      </c>
      <c r="I28" s="37"/>
    </row>
    <row r="29" spans="1:9" ht="15.75" customHeight="1">
      <c r="A29" s="70" t="s">
        <v>557</v>
      </c>
      <c r="B29" s="73" t="s">
        <v>551</v>
      </c>
      <c r="C29" s="71" t="s">
        <v>82</v>
      </c>
      <c r="D29" s="71" t="s">
        <v>49</v>
      </c>
      <c r="E29" s="71" t="s">
        <v>567</v>
      </c>
      <c r="F29" s="42"/>
      <c r="G29" s="43">
        <v>12956</v>
      </c>
      <c r="H29" s="44">
        <f t="shared" si="0"/>
        <v>80555.51999999979</v>
      </c>
      <c r="I29" s="37"/>
    </row>
    <row r="30" spans="1:9" ht="15.75" customHeight="1">
      <c r="A30" s="70" t="s">
        <v>557</v>
      </c>
      <c r="B30" s="73" t="s">
        <v>439</v>
      </c>
      <c r="C30" s="71" t="s">
        <v>70</v>
      </c>
      <c r="D30" s="71" t="s">
        <v>49</v>
      </c>
      <c r="E30" s="71" t="s">
        <v>568</v>
      </c>
      <c r="F30" s="42"/>
      <c r="G30" s="43">
        <v>3660.15</v>
      </c>
      <c r="H30" s="44">
        <f t="shared" si="0"/>
        <v>76895.36999999979</v>
      </c>
      <c r="I30" s="37"/>
    </row>
    <row r="31" spans="1:9" ht="12.75">
      <c r="A31" s="70" t="s">
        <v>557</v>
      </c>
      <c r="B31" s="73" t="s">
        <v>552</v>
      </c>
      <c r="C31" s="71" t="s">
        <v>80</v>
      </c>
      <c r="D31" s="71" t="s">
        <v>49</v>
      </c>
      <c r="E31" s="71" t="s">
        <v>394</v>
      </c>
      <c r="F31" s="42"/>
      <c r="G31" s="43">
        <v>5588</v>
      </c>
      <c r="H31" s="44">
        <f t="shared" si="0"/>
        <v>71307.36999999979</v>
      </c>
      <c r="I31" s="37"/>
    </row>
    <row r="32" spans="1:9" ht="15" customHeight="1">
      <c r="A32" s="70" t="s">
        <v>557</v>
      </c>
      <c r="B32" s="73" t="s">
        <v>551</v>
      </c>
      <c r="C32" s="71" t="s">
        <v>82</v>
      </c>
      <c r="D32" s="71" t="s">
        <v>49</v>
      </c>
      <c r="E32" s="71" t="s">
        <v>569</v>
      </c>
      <c r="F32" s="42"/>
      <c r="G32" s="43">
        <v>6000</v>
      </c>
      <c r="H32" s="44">
        <f t="shared" si="0"/>
        <v>65307.36999999979</v>
      </c>
      <c r="I32" s="37"/>
    </row>
    <row r="33" spans="1:9" ht="14.25" customHeight="1">
      <c r="A33" s="70" t="s">
        <v>558</v>
      </c>
      <c r="B33" s="73" t="s">
        <v>553</v>
      </c>
      <c r="C33" s="71" t="s">
        <v>560</v>
      </c>
      <c r="D33" s="71" t="s">
        <v>49</v>
      </c>
      <c r="E33" s="71" t="s">
        <v>570</v>
      </c>
      <c r="F33" s="42"/>
      <c r="G33" s="43">
        <v>3284.75</v>
      </c>
      <c r="H33" s="44">
        <f t="shared" si="0"/>
        <v>62022.61999999979</v>
      </c>
      <c r="I33" s="37"/>
    </row>
    <row r="34" spans="1:9" ht="12.75">
      <c r="A34" s="70" t="s">
        <v>559</v>
      </c>
      <c r="B34" s="73" t="s">
        <v>554</v>
      </c>
      <c r="C34" s="1"/>
      <c r="D34" s="71" t="s">
        <v>55</v>
      </c>
      <c r="E34" s="71" t="s">
        <v>256</v>
      </c>
      <c r="F34" s="42"/>
      <c r="G34" s="43">
        <v>14123.53</v>
      </c>
      <c r="H34" s="44">
        <f t="shared" si="0"/>
        <v>47899.08999999979</v>
      </c>
      <c r="I34" s="37"/>
    </row>
    <row r="35" spans="1:9" ht="13.5" thickBot="1">
      <c r="A35" s="49"/>
      <c r="B35" s="3"/>
      <c r="C35" s="4"/>
      <c r="D35" s="89" t="s">
        <v>257</v>
      </c>
      <c r="E35" s="4"/>
      <c r="F35" s="45"/>
      <c r="G35" s="46"/>
      <c r="H35" s="50"/>
      <c r="I35" s="38"/>
    </row>
    <row r="36" spans="1:8" ht="12.75" customHeight="1">
      <c r="A36" s="102" t="s">
        <v>12</v>
      </c>
      <c r="B36" s="105" t="s">
        <v>10</v>
      </c>
      <c r="C36" s="105" t="s">
        <v>10</v>
      </c>
      <c r="D36" s="107" t="s">
        <v>31</v>
      </c>
      <c r="E36" s="108"/>
      <c r="F36" s="29">
        <f>SUM(F9:F35)</f>
        <v>242232.4</v>
      </c>
      <c r="G36" s="30">
        <v>220107.07</v>
      </c>
      <c r="H36" s="56">
        <f>F36-G36+H9</f>
        <v>47899.089999999815</v>
      </c>
    </row>
    <row r="37" spans="1:8" ht="26.25" thickBot="1">
      <c r="A37" s="103"/>
      <c r="B37" s="106"/>
      <c r="C37" s="106"/>
      <c r="D37" s="109"/>
      <c r="E37" s="110"/>
      <c r="F37" s="28" t="s">
        <v>27</v>
      </c>
      <c r="G37" s="31" t="s">
        <v>28</v>
      </c>
      <c r="H37" s="32" t="s">
        <v>11</v>
      </c>
    </row>
    <row r="38" spans="1:8" ht="13.5" thickBot="1">
      <c r="A38" s="12"/>
      <c r="B38" s="12"/>
      <c r="C38" s="12"/>
      <c r="D38" s="12"/>
      <c r="E38" s="12"/>
      <c r="F38" s="12"/>
      <c r="G38" s="12"/>
      <c r="H38" s="12"/>
    </row>
    <row r="39" spans="1:8" ht="13.5" thickBot="1">
      <c r="A39" s="129" t="s">
        <v>13</v>
      </c>
      <c r="B39" s="129"/>
      <c r="C39" s="12"/>
      <c r="F39" s="130" t="s">
        <v>23</v>
      </c>
      <c r="G39" s="131"/>
      <c r="H39" s="60">
        <f>H36+B51</f>
        <v>47899.089999999815</v>
      </c>
    </row>
    <row r="40" spans="1:8" ht="12.75">
      <c r="A40" s="23" t="s">
        <v>14</v>
      </c>
      <c r="B40" s="51" t="str">
        <f>Fevereiro!K55</f>
        <v>cx. 341-0</v>
      </c>
      <c r="C40" s="12"/>
      <c r="D40" s="12"/>
      <c r="E40" s="12"/>
      <c r="F40" s="12"/>
      <c r="G40" s="12"/>
      <c r="H40" s="12"/>
    </row>
    <row r="41" spans="1:8" ht="12.75">
      <c r="A41" s="121" t="s">
        <v>30</v>
      </c>
      <c r="B41" s="122"/>
      <c r="H41" s="12"/>
    </row>
    <row r="42" spans="1:8" ht="12.75">
      <c r="A42" s="24" t="s">
        <v>15</v>
      </c>
      <c r="B42" s="24" t="s">
        <v>5</v>
      </c>
      <c r="H42" s="12"/>
    </row>
    <row r="43" spans="1:8" ht="12.75">
      <c r="A43" s="1"/>
      <c r="B43" s="57"/>
      <c r="E43" s="104" t="s">
        <v>39</v>
      </c>
      <c r="F43" s="104"/>
      <c r="G43" s="104"/>
      <c r="H43" s="104"/>
    </row>
    <row r="44" spans="1:8" ht="12.75">
      <c r="A44" s="1"/>
      <c r="B44" s="58"/>
      <c r="H44" s="12"/>
    </row>
    <row r="45" spans="1:8" ht="13.5" thickBot="1">
      <c r="A45" s="1"/>
      <c r="B45" s="58"/>
      <c r="H45" s="12"/>
    </row>
    <row r="46" spans="1:8" ht="13.5" thickBot="1">
      <c r="A46" s="1"/>
      <c r="B46" s="58"/>
      <c r="D46" s="7" t="s">
        <v>0</v>
      </c>
      <c r="E46" s="124" t="str">
        <f>B5</f>
        <v>SANTA CASA DE MISERICÓRDIA DE TAQUARITUBA</v>
      </c>
      <c r="F46" s="125"/>
      <c r="G46" s="125"/>
      <c r="H46" s="126"/>
    </row>
    <row r="47" spans="1:8" ht="12.75">
      <c r="A47" s="1"/>
      <c r="B47" s="57"/>
      <c r="D47" s="8"/>
      <c r="E47" s="9"/>
      <c r="F47" s="9"/>
      <c r="G47" s="9"/>
      <c r="H47" s="10"/>
    </row>
    <row r="48" spans="1:8" ht="12.75">
      <c r="A48" s="1"/>
      <c r="B48" s="57"/>
      <c r="D48" s="11"/>
      <c r="E48" s="12"/>
      <c r="F48" s="12"/>
      <c r="G48" s="12"/>
      <c r="H48" s="13"/>
    </row>
    <row r="49" spans="1:8" ht="12.75">
      <c r="A49" s="1"/>
      <c r="B49" s="57"/>
      <c r="D49" s="14" t="s">
        <v>17</v>
      </c>
      <c r="E49" s="12"/>
      <c r="F49" s="12"/>
      <c r="G49" s="12"/>
      <c r="H49" s="13"/>
    </row>
    <row r="50" spans="1:8" ht="12.75">
      <c r="A50" s="1"/>
      <c r="B50" s="57"/>
      <c r="D50" s="11"/>
      <c r="E50" s="143" t="s">
        <v>293</v>
      </c>
      <c r="F50" s="138"/>
      <c r="G50" s="138"/>
      <c r="H50" s="21"/>
    </row>
    <row r="51" spans="1:8" ht="13.5" thickBot="1">
      <c r="A51" s="25" t="s">
        <v>9</v>
      </c>
      <c r="B51" s="59">
        <f>SUM(B43:B50)</f>
        <v>0</v>
      </c>
      <c r="D51" s="15"/>
      <c r="E51" s="117" t="s">
        <v>16</v>
      </c>
      <c r="F51" s="117"/>
      <c r="G51" s="117"/>
      <c r="H51" s="26"/>
    </row>
    <row r="52" ht="12.75">
      <c r="H52" s="12"/>
    </row>
  </sheetData>
  <sheetProtection selectLockedCells="1"/>
  <mergeCells count="19">
    <mergeCell ref="E51:G51"/>
    <mergeCell ref="A39:B39"/>
    <mergeCell ref="F39:G39"/>
    <mergeCell ref="A41:B41"/>
    <mergeCell ref="E43:H43"/>
    <mergeCell ref="A36:A37"/>
    <mergeCell ref="B36:B37"/>
    <mergeCell ref="C36:C37"/>
    <mergeCell ref="D36:E37"/>
    <mergeCell ref="E46:H46"/>
    <mergeCell ref="B4:G4"/>
    <mergeCell ref="E50:G50"/>
    <mergeCell ref="B5:D5"/>
    <mergeCell ref="G5:H5"/>
    <mergeCell ref="A6:B6"/>
    <mergeCell ref="D6:E6"/>
    <mergeCell ref="G6:H6"/>
    <mergeCell ref="A7:E7"/>
    <mergeCell ref="G7:H7"/>
  </mergeCells>
  <conditionalFormatting sqref="H10:H34">
    <cfRule type="cellIs" priority="1" dxfId="0" operator="equal" stopIfTrue="1">
      <formula>H9</formula>
    </cfRule>
  </conditionalFormatting>
  <conditionalFormatting sqref="H35">
    <cfRule type="cellIs" priority="203" dxfId="0" operator="equal" stopIfTrue="1">
      <formula>Dezembro!#REF!</formula>
    </cfRule>
  </conditionalFormatting>
  <printOptions horizontalCentered="1"/>
  <pageMargins left="0.3937007874015748" right="0.3937007874015748" top="0.5905511811023623" bottom="0.984251968503937" header="0.5118110236220472" footer="0.5511811023622047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H45" sqref="H45"/>
    </sheetView>
  </sheetViews>
  <sheetFormatPr defaultColWidth="9.140625" defaultRowHeight="12.75"/>
  <cols>
    <col min="1" max="1" width="11.8515625" style="0" customWidth="1"/>
    <col min="2" max="2" width="25.421875" style="0" customWidth="1"/>
    <col min="3" max="3" width="18.28125" style="0" customWidth="1"/>
    <col min="4" max="4" width="19.28125" style="0" customWidth="1"/>
    <col min="5" max="5" width="13.140625" style="0" customWidth="1"/>
    <col min="6" max="6" width="11.140625" style="0" customWidth="1"/>
    <col min="7" max="7" width="11.00390625" style="0" customWidth="1"/>
    <col min="8" max="8" width="11.8515625" style="0" customWidth="1"/>
    <col min="9" max="9" width="11.7109375" style="0" customWidth="1"/>
  </cols>
  <sheetData>
    <row r="1" spans="1:9" ht="3.75" customHeight="1">
      <c r="A1" s="6"/>
      <c r="B1" s="6"/>
      <c r="C1" s="6"/>
      <c r="D1" s="6"/>
      <c r="E1" s="6"/>
      <c r="F1" s="6"/>
      <c r="G1" s="6"/>
      <c r="H1" s="6"/>
      <c r="I1" s="6"/>
    </row>
    <row r="2" spans="1:9" ht="22.5" customHeight="1">
      <c r="A2" s="6"/>
      <c r="B2" s="6"/>
      <c r="C2" s="6"/>
      <c r="D2" s="6"/>
      <c r="E2" s="6"/>
      <c r="F2" s="6"/>
      <c r="G2" s="6"/>
      <c r="H2" s="6"/>
      <c r="I2" s="6"/>
    </row>
    <row r="3" spans="1:9" ht="24.75" customHeight="1">
      <c r="A3" s="6"/>
      <c r="B3" s="6"/>
      <c r="C3" s="6"/>
      <c r="D3" s="6"/>
      <c r="E3" s="6"/>
      <c r="F3" s="6"/>
      <c r="G3" s="6"/>
      <c r="H3" s="6"/>
      <c r="I3" s="6"/>
    </row>
    <row r="4" spans="1:9" ht="26.25" customHeight="1" thickBot="1">
      <c r="A4" s="6"/>
      <c r="B4" s="6"/>
      <c r="C4" s="6"/>
      <c r="D4" s="6"/>
      <c r="E4" s="6"/>
      <c r="F4" s="6"/>
      <c r="G4" s="6"/>
      <c r="H4" s="6"/>
      <c r="I4" s="6"/>
    </row>
    <row r="5" spans="1:9" ht="18.75" customHeight="1" thickBot="1">
      <c r="A5" s="17" t="s">
        <v>0</v>
      </c>
      <c r="B5" s="113" t="s">
        <v>57</v>
      </c>
      <c r="C5" s="114"/>
      <c r="D5" s="132"/>
      <c r="E5" s="18"/>
      <c r="F5" s="19" t="s">
        <v>1</v>
      </c>
      <c r="G5" s="133" t="s">
        <v>582</v>
      </c>
      <c r="H5" s="134"/>
      <c r="I5" s="6"/>
    </row>
    <row r="6" spans="1:9" ht="13.5" thickBot="1">
      <c r="A6" s="98" t="s">
        <v>18</v>
      </c>
      <c r="B6" s="99"/>
      <c r="C6" s="20" t="s">
        <v>580</v>
      </c>
      <c r="D6" s="100"/>
      <c r="E6" s="101"/>
      <c r="F6" s="22" t="s">
        <v>8</v>
      </c>
      <c r="G6" s="135" t="s">
        <v>261</v>
      </c>
      <c r="H6" s="135"/>
      <c r="I6" s="6"/>
    </row>
    <row r="7" spans="1:9" ht="13.5" thickBot="1">
      <c r="A7" s="113"/>
      <c r="B7" s="114"/>
      <c r="C7" s="114"/>
      <c r="D7" s="115"/>
      <c r="E7" s="116"/>
      <c r="F7" s="17" t="s">
        <v>22</v>
      </c>
      <c r="G7" s="136">
        <v>2018</v>
      </c>
      <c r="H7" s="137"/>
      <c r="I7" s="6"/>
    </row>
    <row r="8" spans="1:9" ht="26.25" thickBot="1">
      <c r="A8" s="5" t="s">
        <v>7</v>
      </c>
      <c r="B8" s="5" t="s">
        <v>3</v>
      </c>
      <c r="C8" s="16" t="s">
        <v>4</v>
      </c>
      <c r="D8" s="16" t="s">
        <v>2</v>
      </c>
      <c r="E8" s="16" t="s">
        <v>24</v>
      </c>
      <c r="F8" s="16" t="s">
        <v>21</v>
      </c>
      <c r="G8" s="5" t="s">
        <v>20</v>
      </c>
      <c r="H8" s="5" t="s">
        <v>6</v>
      </c>
      <c r="I8" s="5" t="s">
        <v>26</v>
      </c>
    </row>
    <row r="9" spans="1:9" ht="12.75">
      <c r="A9" s="47" t="s">
        <v>583</v>
      </c>
      <c r="B9" s="36" t="s">
        <v>258</v>
      </c>
      <c r="C9" s="35"/>
      <c r="D9" s="93" t="s">
        <v>271</v>
      </c>
      <c r="E9" s="93" t="s">
        <v>87</v>
      </c>
      <c r="F9" s="39">
        <v>300353</v>
      </c>
      <c r="G9" s="40"/>
      <c r="H9" s="41"/>
      <c r="I9" s="94">
        <v>300353</v>
      </c>
    </row>
    <row r="10" spans="1:9" ht="12.75">
      <c r="A10" s="48" t="s">
        <v>584</v>
      </c>
      <c r="B10" s="2" t="s">
        <v>585</v>
      </c>
      <c r="C10" s="1" t="s">
        <v>586</v>
      </c>
      <c r="D10" s="1" t="s">
        <v>44</v>
      </c>
      <c r="E10" s="1" t="s">
        <v>587</v>
      </c>
      <c r="F10" s="42"/>
      <c r="G10" s="43">
        <v>1040.43</v>
      </c>
      <c r="H10" s="44"/>
      <c r="I10" s="37"/>
    </row>
    <row r="11" spans="1:9" ht="12.75">
      <c r="A11" s="48" t="s">
        <v>588</v>
      </c>
      <c r="B11" s="2" t="s">
        <v>585</v>
      </c>
      <c r="C11" s="1" t="s">
        <v>586</v>
      </c>
      <c r="D11" s="1" t="s">
        <v>44</v>
      </c>
      <c r="E11" s="1" t="s">
        <v>589</v>
      </c>
      <c r="F11" s="42"/>
      <c r="G11" s="43">
        <v>445.89</v>
      </c>
      <c r="H11" s="44"/>
      <c r="I11" s="37"/>
    </row>
    <row r="12" spans="1:9" ht="12.75">
      <c r="A12" s="48" t="s">
        <v>590</v>
      </c>
      <c r="B12" s="2" t="s">
        <v>591</v>
      </c>
      <c r="C12" s="1" t="s">
        <v>452</v>
      </c>
      <c r="D12" s="1" t="s">
        <v>159</v>
      </c>
      <c r="E12" s="1" t="s">
        <v>592</v>
      </c>
      <c r="F12" s="42"/>
      <c r="G12" s="43">
        <v>411.67</v>
      </c>
      <c r="H12" s="44"/>
      <c r="I12" s="37"/>
    </row>
    <row r="13" spans="1:9" ht="12.75">
      <c r="A13" s="48" t="s">
        <v>590</v>
      </c>
      <c r="B13" s="2" t="s">
        <v>585</v>
      </c>
      <c r="C13" s="1" t="s">
        <v>586</v>
      </c>
      <c r="D13" s="1" t="s">
        <v>44</v>
      </c>
      <c r="E13" s="1" t="s">
        <v>593</v>
      </c>
      <c r="F13" s="42"/>
      <c r="G13" s="43">
        <v>136.1</v>
      </c>
      <c r="H13" s="44"/>
      <c r="I13" s="37"/>
    </row>
    <row r="14" spans="1:9" ht="12.75">
      <c r="A14" s="48" t="s">
        <v>594</v>
      </c>
      <c r="B14" s="2" t="s">
        <v>595</v>
      </c>
      <c r="C14" s="1" t="s">
        <v>596</v>
      </c>
      <c r="D14" s="1" t="s">
        <v>136</v>
      </c>
      <c r="E14" s="1" t="s">
        <v>597</v>
      </c>
      <c r="F14" s="42"/>
      <c r="G14" s="43">
        <v>572.88</v>
      </c>
      <c r="H14" s="44"/>
      <c r="I14" s="37"/>
    </row>
    <row r="15" spans="1:9" ht="12.75">
      <c r="A15" s="48" t="s">
        <v>594</v>
      </c>
      <c r="B15" s="2" t="s">
        <v>598</v>
      </c>
      <c r="C15" s="1" t="s">
        <v>599</v>
      </c>
      <c r="D15" s="1" t="s">
        <v>136</v>
      </c>
      <c r="E15" s="1" t="s">
        <v>600</v>
      </c>
      <c r="F15" s="42"/>
      <c r="G15" s="43">
        <v>882</v>
      </c>
      <c r="H15" s="44"/>
      <c r="I15" s="37"/>
    </row>
    <row r="16" spans="1:9" ht="12.75">
      <c r="A16" s="48" t="s">
        <v>594</v>
      </c>
      <c r="B16" s="2" t="s">
        <v>601</v>
      </c>
      <c r="C16" s="1" t="s">
        <v>602</v>
      </c>
      <c r="D16" s="1" t="s">
        <v>159</v>
      </c>
      <c r="E16" s="1" t="s">
        <v>603</v>
      </c>
      <c r="F16" s="42"/>
      <c r="G16" s="43">
        <v>551.02</v>
      </c>
      <c r="H16" s="44"/>
      <c r="I16" s="37"/>
    </row>
    <row r="17" spans="1:9" ht="12.75">
      <c r="A17" s="48" t="s">
        <v>604</v>
      </c>
      <c r="B17" s="2" t="s">
        <v>575</v>
      </c>
      <c r="C17" s="1" t="s">
        <v>414</v>
      </c>
      <c r="D17" s="1" t="s">
        <v>136</v>
      </c>
      <c r="E17" s="1" t="s">
        <v>605</v>
      </c>
      <c r="F17" s="42"/>
      <c r="G17" s="43">
        <v>1025</v>
      </c>
      <c r="H17" s="44"/>
      <c r="I17" s="37"/>
    </row>
    <row r="18" spans="1:9" ht="12.75">
      <c r="A18" s="48" t="s">
        <v>606</v>
      </c>
      <c r="B18" s="2" t="s">
        <v>607</v>
      </c>
      <c r="C18" s="1" t="s">
        <v>608</v>
      </c>
      <c r="D18" s="1" t="s">
        <v>159</v>
      </c>
      <c r="E18" s="1" t="s">
        <v>609</v>
      </c>
      <c r="F18" s="42"/>
      <c r="G18" s="43">
        <v>346.14</v>
      </c>
      <c r="H18" s="44"/>
      <c r="I18" s="37"/>
    </row>
    <row r="19" spans="1:9" ht="12.75">
      <c r="A19" s="48" t="s">
        <v>606</v>
      </c>
      <c r="B19" s="2" t="s">
        <v>585</v>
      </c>
      <c r="C19" s="1" t="s">
        <v>586</v>
      </c>
      <c r="D19" s="1" t="s">
        <v>44</v>
      </c>
      <c r="E19" s="1" t="s">
        <v>610</v>
      </c>
      <c r="F19" s="42"/>
      <c r="G19" s="43">
        <v>520.22</v>
      </c>
      <c r="H19" s="44"/>
      <c r="I19" s="37"/>
    </row>
    <row r="20" spans="1:9" ht="12.75">
      <c r="A20" s="48" t="s">
        <v>611</v>
      </c>
      <c r="B20" s="2" t="s">
        <v>612</v>
      </c>
      <c r="C20" s="1" t="s">
        <v>450</v>
      </c>
      <c r="D20" s="1" t="s">
        <v>613</v>
      </c>
      <c r="E20" s="1" t="s">
        <v>614</v>
      </c>
      <c r="F20" s="42"/>
      <c r="G20" s="43">
        <v>400</v>
      </c>
      <c r="H20" s="44"/>
      <c r="I20" s="37"/>
    </row>
    <row r="21" spans="1:9" ht="12.75">
      <c r="A21" s="48" t="s">
        <v>611</v>
      </c>
      <c r="B21" s="2" t="s">
        <v>615</v>
      </c>
      <c r="C21" s="1" t="s">
        <v>616</v>
      </c>
      <c r="D21" s="1" t="s">
        <v>159</v>
      </c>
      <c r="E21" s="1" t="s">
        <v>617</v>
      </c>
      <c r="F21" s="42"/>
      <c r="G21" s="43">
        <v>530</v>
      </c>
      <c r="H21" s="44"/>
      <c r="I21" s="37"/>
    </row>
    <row r="22" spans="1:9" ht="12.75">
      <c r="A22" s="48" t="s">
        <v>611</v>
      </c>
      <c r="B22" s="2" t="s">
        <v>618</v>
      </c>
      <c r="C22" s="1" t="s">
        <v>619</v>
      </c>
      <c r="D22" s="1" t="s">
        <v>159</v>
      </c>
      <c r="E22" s="1" t="s">
        <v>620</v>
      </c>
      <c r="F22" s="42"/>
      <c r="G22" s="43">
        <v>416.12</v>
      </c>
      <c r="H22" s="44"/>
      <c r="I22" s="37"/>
    </row>
    <row r="23" spans="1:9" ht="12.75">
      <c r="A23" s="48" t="s">
        <v>621</v>
      </c>
      <c r="B23" s="2" t="s">
        <v>622</v>
      </c>
      <c r="C23" s="1" t="s">
        <v>623</v>
      </c>
      <c r="D23" s="1" t="s">
        <v>613</v>
      </c>
      <c r="E23" s="1" t="s">
        <v>624</v>
      </c>
      <c r="F23" s="42"/>
      <c r="G23" s="43">
        <v>1000</v>
      </c>
      <c r="H23" s="44"/>
      <c r="I23" s="37"/>
    </row>
    <row r="24" spans="1:9" ht="12.75">
      <c r="A24" s="48" t="s">
        <v>621</v>
      </c>
      <c r="B24" s="2" t="s">
        <v>625</v>
      </c>
      <c r="C24" s="1" t="s">
        <v>626</v>
      </c>
      <c r="D24" s="1" t="s">
        <v>159</v>
      </c>
      <c r="E24" s="1" t="s">
        <v>627</v>
      </c>
      <c r="F24" s="42"/>
      <c r="G24" s="43">
        <v>494</v>
      </c>
      <c r="H24" s="44"/>
      <c r="I24" s="37"/>
    </row>
    <row r="25" spans="1:9" ht="12.75">
      <c r="A25" s="48" t="s">
        <v>628</v>
      </c>
      <c r="B25" s="2" t="s">
        <v>578</v>
      </c>
      <c r="C25" s="1" t="s">
        <v>61</v>
      </c>
      <c r="D25" s="1" t="s">
        <v>136</v>
      </c>
      <c r="E25" s="1" t="s">
        <v>629</v>
      </c>
      <c r="F25" s="42"/>
      <c r="G25" s="43">
        <v>979.04</v>
      </c>
      <c r="H25" s="44"/>
      <c r="I25" s="37"/>
    </row>
    <row r="26" spans="1:9" ht="12.75">
      <c r="A26" s="48" t="s">
        <v>630</v>
      </c>
      <c r="B26" s="2" t="s">
        <v>631</v>
      </c>
      <c r="C26" s="1" t="s">
        <v>632</v>
      </c>
      <c r="D26" s="1" t="s">
        <v>633</v>
      </c>
      <c r="E26" s="1" t="s">
        <v>634</v>
      </c>
      <c r="F26" s="42"/>
      <c r="G26" s="43">
        <v>557.65</v>
      </c>
      <c r="H26" s="44"/>
      <c r="I26" s="37"/>
    </row>
    <row r="27" spans="1:9" ht="12.75">
      <c r="A27" s="48" t="s">
        <v>630</v>
      </c>
      <c r="B27" s="2" t="s">
        <v>635</v>
      </c>
      <c r="C27" s="1" t="s">
        <v>636</v>
      </c>
      <c r="D27" s="1" t="s">
        <v>613</v>
      </c>
      <c r="E27" s="1" t="s">
        <v>637</v>
      </c>
      <c r="F27" s="42"/>
      <c r="G27" s="43">
        <v>2260</v>
      </c>
      <c r="H27" s="44"/>
      <c r="I27" s="37"/>
    </row>
    <row r="28" spans="1:9" ht="12.75">
      <c r="A28" s="48" t="s">
        <v>638</v>
      </c>
      <c r="B28" s="2" t="s">
        <v>595</v>
      </c>
      <c r="C28" s="1" t="s">
        <v>639</v>
      </c>
      <c r="D28" s="1" t="s">
        <v>136</v>
      </c>
      <c r="E28" s="1" t="s">
        <v>640</v>
      </c>
      <c r="F28" s="42"/>
      <c r="G28" s="43">
        <v>397.53</v>
      </c>
      <c r="H28" s="44"/>
      <c r="I28" s="37"/>
    </row>
    <row r="29" spans="1:9" ht="12.75">
      <c r="A29" s="48" t="s">
        <v>641</v>
      </c>
      <c r="B29" s="2" t="s">
        <v>642</v>
      </c>
      <c r="C29" s="1" t="s">
        <v>643</v>
      </c>
      <c r="D29" s="1" t="s">
        <v>613</v>
      </c>
      <c r="E29" s="1" t="s">
        <v>644</v>
      </c>
      <c r="F29" s="42"/>
      <c r="G29" s="43">
        <v>660</v>
      </c>
      <c r="H29" s="44"/>
      <c r="I29" s="37"/>
    </row>
    <row r="30" spans="1:9" ht="12.75">
      <c r="A30" s="48" t="s">
        <v>649</v>
      </c>
      <c r="B30" s="2" t="s">
        <v>650</v>
      </c>
      <c r="C30" s="1" t="s">
        <v>432</v>
      </c>
      <c r="D30" s="1" t="s">
        <v>613</v>
      </c>
      <c r="E30" s="1" t="s">
        <v>651</v>
      </c>
      <c r="F30" s="42"/>
      <c r="G30" s="43">
        <v>3850</v>
      </c>
      <c r="H30" s="44"/>
      <c r="I30" s="37"/>
    </row>
    <row r="31" spans="1:9" ht="12.75">
      <c r="A31" s="48" t="s">
        <v>645</v>
      </c>
      <c r="B31" s="2" t="s">
        <v>646</v>
      </c>
      <c r="C31" s="1"/>
      <c r="D31" s="1" t="s">
        <v>45</v>
      </c>
      <c r="E31" s="1" t="s">
        <v>87</v>
      </c>
      <c r="F31" s="42"/>
      <c r="G31" s="43">
        <v>7461.68</v>
      </c>
      <c r="H31" s="44"/>
      <c r="I31" s="37"/>
    </row>
    <row r="32" spans="1:9" ht="12.75">
      <c r="A32" s="48" t="s">
        <v>645</v>
      </c>
      <c r="B32" s="2" t="s">
        <v>647</v>
      </c>
      <c r="C32" s="1"/>
      <c r="D32" s="1" t="s">
        <v>45</v>
      </c>
      <c r="E32" s="1" t="s">
        <v>87</v>
      </c>
      <c r="F32" s="42"/>
      <c r="G32" s="43">
        <v>962.15</v>
      </c>
      <c r="H32" s="44"/>
      <c r="I32" s="37"/>
    </row>
    <row r="33" spans="1:9" ht="12.75">
      <c r="A33" s="48" t="s">
        <v>645</v>
      </c>
      <c r="B33" s="2" t="s">
        <v>648</v>
      </c>
      <c r="C33" s="1"/>
      <c r="D33" s="1" t="s">
        <v>45</v>
      </c>
      <c r="E33" s="1" t="s">
        <v>87</v>
      </c>
      <c r="F33" s="42"/>
      <c r="G33" s="43">
        <v>1171.44</v>
      </c>
      <c r="H33" s="44"/>
      <c r="I33" s="37"/>
    </row>
    <row r="34" spans="1:9" ht="12.75">
      <c r="A34" s="48" t="s">
        <v>645</v>
      </c>
      <c r="B34" s="2" t="s">
        <v>652</v>
      </c>
      <c r="C34" s="1"/>
      <c r="D34" s="1" t="s">
        <v>45</v>
      </c>
      <c r="E34" s="1" t="s">
        <v>87</v>
      </c>
      <c r="F34" s="42"/>
      <c r="G34" s="43">
        <v>128962.95</v>
      </c>
      <c r="H34" s="44"/>
      <c r="I34" s="37"/>
    </row>
    <row r="35" spans="1:9" ht="12.75">
      <c r="A35" s="48" t="s">
        <v>645</v>
      </c>
      <c r="B35" s="2" t="s">
        <v>89</v>
      </c>
      <c r="C35" s="1"/>
      <c r="D35" s="1" t="s">
        <v>52</v>
      </c>
      <c r="E35" s="1" t="s">
        <v>87</v>
      </c>
      <c r="F35" s="42"/>
      <c r="G35" s="43">
        <v>1375.08</v>
      </c>
      <c r="H35" s="44"/>
      <c r="I35" s="37"/>
    </row>
    <row r="36" spans="1:9" ht="12.75">
      <c r="A36" s="48" t="s">
        <v>645</v>
      </c>
      <c r="B36" s="2" t="s">
        <v>89</v>
      </c>
      <c r="C36" s="1"/>
      <c r="D36" s="1" t="s">
        <v>52</v>
      </c>
      <c r="E36" s="1" t="s">
        <v>87</v>
      </c>
      <c r="F36" s="42"/>
      <c r="G36" s="43">
        <v>4384.42</v>
      </c>
      <c r="H36" s="44"/>
      <c r="I36" s="37"/>
    </row>
    <row r="37" spans="1:9" ht="12.75">
      <c r="A37" s="48" t="s">
        <v>645</v>
      </c>
      <c r="B37" s="2" t="s">
        <v>89</v>
      </c>
      <c r="C37" s="1"/>
      <c r="D37" s="1" t="s">
        <v>52</v>
      </c>
      <c r="E37" s="1" t="s">
        <v>87</v>
      </c>
      <c r="F37" s="42"/>
      <c r="G37" s="43">
        <v>862.76</v>
      </c>
      <c r="H37" s="44"/>
      <c r="I37" s="37"/>
    </row>
    <row r="38" spans="1:9" ht="12.75">
      <c r="A38" s="48" t="s">
        <v>645</v>
      </c>
      <c r="B38" s="2" t="s">
        <v>89</v>
      </c>
      <c r="C38" s="1"/>
      <c r="D38" s="1" t="s">
        <v>52</v>
      </c>
      <c r="E38" s="1" t="s">
        <v>87</v>
      </c>
      <c r="F38" s="42"/>
      <c r="G38" s="43">
        <v>2725.22</v>
      </c>
      <c r="H38" s="44"/>
      <c r="I38" s="37"/>
    </row>
    <row r="39" spans="1:9" ht="12.75">
      <c r="A39" s="48" t="s">
        <v>645</v>
      </c>
      <c r="B39" s="2" t="s">
        <v>89</v>
      </c>
      <c r="C39" s="1"/>
      <c r="D39" s="1" t="s">
        <v>52</v>
      </c>
      <c r="E39" s="1" t="s">
        <v>87</v>
      </c>
      <c r="F39" s="42"/>
      <c r="G39" s="43">
        <v>1224.04</v>
      </c>
      <c r="H39" s="44"/>
      <c r="I39" s="37"/>
    </row>
    <row r="40" spans="1:9" ht="12.75">
      <c r="A40" s="48" t="s">
        <v>645</v>
      </c>
      <c r="B40" s="2" t="s">
        <v>89</v>
      </c>
      <c r="C40" s="1"/>
      <c r="D40" s="1" t="s">
        <v>52</v>
      </c>
      <c r="E40" s="1" t="s">
        <v>87</v>
      </c>
      <c r="F40" s="42"/>
      <c r="G40" s="43">
        <v>1653.79</v>
      </c>
      <c r="H40" s="44"/>
      <c r="I40" s="37"/>
    </row>
    <row r="41" spans="1:9" ht="12.75">
      <c r="A41" s="48" t="s">
        <v>645</v>
      </c>
      <c r="B41" s="2" t="s">
        <v>89</v>
      </c>
      <c r="C41" s="1"/>
      <c r="D41" s="1" t="s">
        <v>52</v>
      </c>
      <c r="E41" s="1" t="s">
        <v>87</v>
      </c>
      <c r="F41" s="42"/>
      <c r="G41" s="43">
        <v>1665.55</v>
      </c>
      <c r="H41" s="44"/>
      <c r="I41" s="37"/>
    </row>
    <row r="42" spans="1:9" ht="12.75">
      <c r="A42" s="48" t="s">
        <v>645</v>
      </c>
      <c r="B42" s="2" t="s">
        <v>653</v>
      </c>
      <c r="C42" s="1" t="s">
        <v>481</v>
      </c>
      <c r="D42" s="1" t="s">
        <v>613</v>
      </c>
      <c r="E42" s="1" t="s">
        <v>654</v>
      </c>
      <c r="F42" s="42"/>
      <c r="G42" s="43">
        <v>4973.02</v>
      </c>
      <c r="H42" s="44"/>
      <c r="I42" s="37"/>
    </row>
    <row r="43" spans="1:9" ht="12.75">
      <c r="A43" s="48" t="s">
        <v>645</v>
      </c>
      <c r="B43" s="2" t="s">
        <v>655</v>
      </c>
      <c r="C43" s="1" t="s">
        <v>656</v>
      </c>
      <c r="D43" s="1" t="s">
        <v>613</v>
      </c>
      <c r="E43" s="1" t="s">
        <v>657</v>
      </c>
      <c r="F43" s="42"/>
      <c r="G43" s="43">
        <v>2441.88</v>
      </c>
      <c r="H43" s="44"/>
      <c r="I43" s="37"/>
    </row>
    <row r="44" spans="1:9" ht="12.75">
      <c r="A44" s="48" t="s">
        <v>645</v>
      </c>
      <c r="B44" s="2" t="s">
        <v>658</v>
      </c>
      <c r="C44" s="1"/>
      <c r="D44" s="1" t="s">
        <v>45</v>
      </c>
      <c r="E44" s="1" t="s">
        <v>87</v>
      </c>
      <c r="F44" s="42"/>
      <c r="G44" s="43">
        <v>979.52</v>
      </c>
      <c r="H44" s="44"/>
      <c r="I44" s="37"/>
    </row>
    <row r="45" spans="1:9" ht="12.75">
      <c r="A45" s="48" t="s">
        <v>645</v>
      </c>
      <c r="B45" s="2" t="s">
        <v>129</v>
      </c>
      <c r="C45" s="1" t="s">
        <v>70</v>
      </c>
      <c r="D45" s="1" t="s">
        <v>613</v>
      </c>
      <c r="E45" s="1" t="s">
        <v>659</v>
      </c>
      <c r="F45" s="42"/>
      <c r="G45" s="43">
        <v>4348.25</v>
      </c>
      <c r="H45" s="44"/>
      <c r="I45" s="37"/>
    </row>
    <row r="46" spans="1:9" ht="12.75">
      <c r="A46" s="48" t="s">
        <v>645</v>
      </c>
      <c r="B46" s="2" t="s">
        <v>660</v>
      </c>
      <c r="C46" s="1"/>
      <c r="D46" s="1" t="s">
        <v>45</v>
      </c>
      <c r="E46" s="1" t="s">
        <v>87</v>
      </c>
      <c r="F46" s="42"/>
      <c r="G46" s="43">
        <v>1218.55</v>
      </c>
      <c r="H46" s="44"/>
      <c r="I46" s="37"/>
    </row>
    <row r="47" spans="1:9" ht="12.75">
      <c r="A47" s="48" t="s">
        <v>645</v>
      </c>
      <c r="B47" s="2" t="s">
        <v>81</v>
      </c>
      <c r="C47" s="1" t="s">
        <v>82</v>
      </c>
      <c r="D47" s="1" t="s">
        <v>613</v>
      </c>
      <c r="E47" s="1" t="s">
        <v>661</v>
      </c>
      <c r="F47" s="42"/>
      <c r="G47" s="43">
        <v>19961.2</v>
      </c>
      <c r="H47" s="44"/>
      <c r="I47" s="37"/>
    </row>
    <row r="48" spans="1:9" ht="12.75">
      <c r="A48" s="48" t="s">
        <v>662</v>
      </c>
      <c r="B48" s="2" t="s">
        <v>663</v>
      </c>
      <c r="C48" s="1" t="s">
        <v>50</v>
      </c>
      <c r="D48" s="1" t="s">
        <v>613</v>
      </c>
      <c r="E48" s="1" t="s">
        <v>664</v>
      </c>
      <c r="F48" s="42"/>
      <c r="G48" s="43">
        <v>14655.24</v>
      </c>
      <c r="H48" s="44"/>
      <c r="I48" s="37"/>
    </row>
    <row r="49" spans="1:9" ht="12.75">
      <c r="A49" s="48" t="s">
        <v>662</v>
      </c>
      <c r="B49" s="2" t="s">
        <v>663</v>
      </c>
      <c r="C49" s="1" t="s">
        <v>50</v>
      </c>
      <c r="D49" s="1" t="s">
        <v>613</v>
      </c>
      <c r="E49" s="1" t="s">
        <v>665</v>
      </c>
      <c r="F49" s="42"/>
      <c r="G49" s="43">
        <v>19542.95</v>
      </c>
      <c r="H49" s="44"/>
      <c r="I49" s="37"/>
    </row>
    <row r="50" spans="1:9" ht="12.75">
      <c r="A50" s="48" t="s">
        <v>666</v>
      </c>
      <c r="B50" s="2" t="s">
        <v>667</v>
      </c>
      <c r="C50" s="1" t="s">
        <v>668</v>
      </c>
      <c r="D50" s="1" t="s">
        <v>669</v>
      </c>
      <c r="E50" s="90" t="s">
        <v>670</v>
      </c>
      <c r="F50" s="42"/>
      <c r="G50" s="43">
        <v>2742.3</v>
      </c>
      <c r="H50" s="44"/>
      <c r="I50" s="95" t="s">
        <v>671</v>
      </c>
    </row>
    <row r="51" spans="1:9" ht="13.5" thickBot="1">
      <c r="A51" s="74" t="s">
        <v>672</v>
      </c>
      <c r="B51" s="96" t="s">
        <v>673</v>
      </c>
      <c r="C51" s="89" t="s">
        <v>674</v>
      </c>
      <c r="D51" s="89" t="s">
        <v>613</v>
      </c>
      <c r="E51" s="89" t="s">
        <v>675</v>
      </c>
      <c r="F51" s="45"/>
      <c r="G51" s="46">
        <v>600</v>
      </c>
      <c r="H51" s="50"/>
      <c r="I51" s="38"/>
    </row>
    <row r="52" spans="1:9" ht="12.75">
      <c r="A52" s="102" t="s">
        <v>12</v>
      </c>
      <c r="B52" s="105" t="s">
        <v>10</v>
      </c>
      <c r="C52" s="105" t="s">
        <v>10</v>
      </c>
      <c r="D52" s="107" t="s">
        <v>31</v>
      </c>
      <c r="E52" s="108"/>
      <c r="F52" s="29">
        <f>SUM(F9:F51)</f>
        <v>300353</v>
      </c>
      <c r="G52" s="30">
        <f>SUM(G9:G51)</f>
        <v>241387.68</v>
      </c>
      <c r="H52" s="56">
        <f>F52-G52+H9</f>
        <v>58965.32000000001</v>
      </c>
      <c r="I52" s="6"/>
    </row>
    <row r="53" spans="1:9" ht="26.25" thickBot="1">
      <c r="A53" s="103"/>
      <c r="B53" s="106"/>
      <c r="C53" s="106"/>
      <c r="D53" s="109"/>
      <c r="E53" s="110"/>
      <c r="F53" s="28" t="s">
        <v>27</v>
      </c>
      <c r="G53" s="31" t="s">
        <v>28</v>
      </c>
      <c r="H53" s="32" t="s">
        <v>11</v>
      </c>
      <c r="I53" s="6"/>
    </row>
    <row r="54" spans="1:9" ht="13.5" thickBot="1">
      <c r="A54" s="12"/>
      <c r="B54" s="12"/>
      <c r="C54" s="12"/>
      <c r="D54" s="12"/>
      <c r="E54" s="12"/>
      <c r="F54" s="12"/>
      <c r="G54" s="12"/>
      <c r="H54" s="12"/>
      <c r="I54" s="6"/>
    </row>
    <row r="55" spans="1:9" ht="13.5" thickBot="1">
      <c r="A55" s="129" t="s">
        <v>13</v>
      </c>
      <c r="B55" s="129"/>
      <c r="C55" s="12"/>
      <c r="D55" s="6"/>
      <c r="E55" s="6"/>
      <c r="F55" s="130" t="s">
        <v>23</v>
      </c>
      <c r="G55" s="131"/>
      <c r="H55" s="60">
        <f>H52+B67</f>
        <v>58965.32000000001</v>
      </c>
      <c r="I55" s="6"/>
    </row>
    <row r="56" spans="1:9" ht="12.75">
      <c r="A56" s="23" t="s">
        <v>14</v>
      </c>
      <c r="B56" s="51" t="s">
        <v>579</v>
      </c>
      <c r="C56" s="12"/>
      <c r="D56" s="12"/>
      <c r="E56" s="12"/>
      <c r="F56" s="12"/>
      <c r="G56" s="12"/>
      <c r="H56" s="12"/>
      <c r="I56" s="6"/>
    </row>
    <row r="57" spans="1:9" ht="12.75">
      <c r="A57" s="121" t="s">
        <v>30</v>
      </c>
      <c r="B57" s="122"/>
      <c r="C57" s="6"/>
      <c r="D57" s="6"/>
      <c r="E57" s="6"/>
      <c r="F57" s="6"/>
      <c r="G57" s="6"/>
      <c r="H57" s="12"/>
      <c r="I57" s="6"/>
    </row>
    <row r="58" spans="1:9" ht="12.75">
      <c r="A58" s="24" t="s">
        <v>15</v>
      </c>
      <c r="B58" s="24" t="s">
        <v>5</v>
      </c>
      <c r="C58" s="6"/>
      <c r="D58" s="6"/>
      <c r="E58" s="6"/>
      <c r="F58" s="6"/>
      <c r="G58" s="6"/>
      <c r="H58" s="12"/>
      <c r="I58" s="6"/>
    </row>
    <row r="59" spans="1:9" ht="12.75">
      <c r="A59" s="1"/>
      <c r="B59" s="57"/>
      <c r="C59" s="6"/>
      <c r="D59" s="6"/>
      <c r="E59" s="104" t="s">
        <v>581</v>
      </c>
      <c r="F59" s="104"/>
      <c r="G59" s="104"/>
      <c r="H59" s="104"/>
      <c r="I59" s="6"/>
    </row>
    <row r="60" spans="1:9" ht="7.5" customHeight="1">
      <c r="A60" s="1"/>
      <c r="B60" s="58"/>
      <c r="C60" s="6"/>
      <c r="D60" s="6"/>
      <c r="E60" s="6"/>
      <c r="F60" s="6"/>
      <c r="G60" s="6"/>
      <c r="H60" s="12"/>
      <c r="I60" s="6"/>
    </row>
    <row r="61" spans="1:9" ht="13.5" thickBot="1">
      <c r="A61" s="1"/>
      <c r="B61" s="58"/>
      <c r="C61" s="6"/>
      <c r="D61" s="6"/>
      <c r="E61" s="6"/>
      <c r="F61" s="6"/>
      <c r="G61" s="6"/>
      <c r="H61" s="12"/>
      <c r="I61" s="6"/>
    </row>
    <row r="62" spans="1:9" ht="13.5" thickBot="1">
      <c r="A62" s="1"/>
      <c r="B62" s="58"/>
      <c r="C62" s="6"/>
      <c r="D62" s="7" t="s">
        <v>0</v>
      </c>
      <c r="E62" s="124" t="str">
        <f>B5</f>
        <v>SANTA CASA DE MISERICÓRDIA DE TAQUARITUBA </v>
      </c>
      <c r="F62" s="125"/>
      <c r="G62" s="125"/>
      <c r="H62" s="126"/>
      <c r="I62" s="6"/>
    </row>
    <row r="63" spans="1:9" ht="5.25" customHeight="1">
      <c r="A63" s="1"/>
      <c r="B63" s="58"/>
      <c r="C63" s="6"/>
      <c r="D63" s="8"/>
      <c r="E63" s="9"/>
      <c r="F63" s="9"/>
      <c r="G63" s="9"/>
      <c r="H63" s="10"/>
      <c r="I63" s="6"/>
    </row>
    <row r="64" spans="1:9" ht="12.75">
      <c r="A64" s="1"/>
      <c r="B64" s="57"/>
      <c r="C64" s="6"/>
      <c r="D64" s="11"/>
      <c r="E64" s="12"/>
      <c r="F64" s="12"/>
      <c r="G64" s="12"/>
      <c r="H64" s="13"/>
      <c r="I64" s="6"/>
    </row>
    <row r="65" spans="1:9" ht="12.75">
      <c r="A65" s="1"/>
      <c r="B65" s="57"/>
      <c r="C65" s="6"/>
      <c r="D65" s="14" t="s">
        <v>17</v>
      </c>
      <c r="E65" s="12"/>
      <c r="F65" s="12"/>
      <c r="G65" s="12"/>
      <c r="H65" s="13"/>
      <c r="I65" s="6"/>
    </row>
    <row r="66" spans="1:9" ht="12.75">
      <c r="A66" s="1"/>
      <c r="B66" s="57"/>
      <c r="C66" s="6"/>
      <c r="D66" s="11"/>
      <c r="E66" s="138" t="str">
        <f>Janeiro!E70</f>
        <v>PREENCHER NOME DO PRESIDENTE</v>
      </c>
      <c r="F66" s="138"/>
      <c r="G66" s="138"/>
      <c r="H66" s="21"/>
      <c r="I66" s="6"/>
    </row>
    <row r="67" spans="1:9" ht="13.5" thickBot="1">
      <c r="A67" s="25" t="s">
        <v>9</v>
      </c>
      <c r="B67" s="59">
        <f>SUM(B59:B66)</f>
        <v>0</v>
      </c>
      <c r="C67" s="6"/>
      <c r="D67" s="15"/>
      <c r="E67" s="117" t="s">
        <v>16</v>
      </c>
      <c r="F67" s="117"/>
      <c r="G67" s="117"/>
      <c r="H67" s="26"/>
      <c r="I67" s="6"/>
    </row>
  </sheetData>
  <sheetProtection/>
  <mergeCells count="18">
    <mergeCell ref="A57:B57"/>
    <mergeCell ref="E59:H59"/>
    <mergeCell ref="E62:H62"/>
    <mergeCell ref="E66:G66"/>
    <mergeCell ref="E67:G67"/>
    <mergeCell ref="A52:A53"/>
    <mergeCell ref="B52:B53"/>
    <mergeCell ref="C52:C53"/>
    <mergeCell ref="D52:E53"/>
    <mergeCell ref="A55:B55"/>
    <mergeCell ref="F55:G55"/>
    <mergeCell ref="B5:D5"/>
    <mergeCell ref="G5:H5"/>
    <mergeCell ref="A6:B6"/>
    <mergeCell ref="D6:E6"/>
    <mergeCell ref="G6:H6"/>
    <mergeCell ref="A7:E7"/>
    <mergeCell ref="G7:H7"/>
  </mergeCells>
  <conditionalFormatting sqref="H10 H12:H14 H16:H23 H25:H30 H32:H43 H45 H47:H48">
    <cfRule type="cellIs" priority="1" dxfId="0" operator="equal" stopIfTrue="1">
      <formula>H9</formula>
    </cfRule>
  </conditionalFormatting>
  <conditionalFormatting sqref="H51">
    <cfRule type="cellIs" priority="68" dxfId="0" operator="equal" stopIfTrue="1">
      <formula>Janeir!#REF!</formula>
    </cfRule>
  </conditionalFormatting>
  <conditionalFormatting sqref="H11">
    <cfRule type="cellIs" priority="190" dxfId="0" operator="equal" stopIfTrue="1">
      <formula>Janeir!#REF!</formula>
    </cfRule>
  </conditionalFormatting>
  <conditionalFormatting sqref="H15 H24 H31 H49">
    <cfRule type="cellIs" priority="255" dxfId="0" operator="equal" stopIfTrue="1">
      <formula>H13</formula>
    </cfRule>
  </conditionalFormatting>
  <conditionalFormatting sqref="H50">
    <cfRule type="cellIs" priority="257" dxfId="0" operator="equal" stopIfTrue="1">
      <formula>H41</formula>
    </cfRule>
  </conditionalFormatting>
  <conditionalFormatting sqref="H46">
    <cfRule type="cellIs" priority="259" dxfId="0" operator="equal" stopIfTrue="1">
      <formula>H41</formula>
    </cfRule>
  </conditionalFormatting>
  <conditionalFormatting sqref="H44">
    <cfRule type="cellIs" priority="261" dxfId="0" operator="equal" stopIfTrue="1">
      <formula>H41</formula>
    </cfRule>
  </conditionalFormatting>
  <printOptions/>
  <pageMargins left="0.511811024" right="0.511811024" top="0.787401575" bottom="0.787401575" header="0.31496062" footer="0.31496062"/>
  <pageSetup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J4:R67"/>
  <sheetViews>
    <sheetView showGridLines="0" zoomScalePageLayoutView="0" workbookViewId="0" topLeftCell="A1">
      <selection activeCell="K55" sqref="K55"/>
    </sheetView>
  </sheetViews>
  <sheetFormatPr defaultColWidth="9.140625" defaultRowHeight="12.75"/>
  <cols>
    <col min="1" max="1" width="4.57421875" style="6" customWidth="1"/>
    <col min="2" max="8" width="9.140625" style="6" hidden="1" customWidth="1"/>
    <col min="9" max="9" width="2.00390625" style="6" hidden="1" customWidth="1"/>
    <col min="10" max="10" width="9.57421875" style="6" customWidth="1"/>
    <col min="11" max="11" width="29.140625" style="6" customWidth="1"/>
    <col min="12" max="12" width="19.7109375" style="6" customWidth="1"/>
    <col min="13" max="13" width="20.28125" style="6" customWidth="1"/>
    <col min="14" max="14" width="11.00390625" style="6" customWidth="1"/>
    <col min="15" max="15" width="11.57421875" style="6" customWidth="1"/>
    <col min="16" max="16" width="11.140625" style="6" customWidth="1"/>
    <col min="17" max="18" width="11.8515625" style="6" customWidth="1"/>
    <col min="19" max="16384" width="9.140625" style="6" customWidth="1"/>
  </cols>
  <sheetData>
    <row r="1" ht="12.75"/>
    <row r="2" ht="4.5" customHeight="1"/>
    <row r="3" ht="3" customHeight="1"/>
    <row r="4" spans="12:16" ht="42" customHeight="1" thickBot="1">
      <c r="L4" s="139" t="s">
        <v>425</v>
      </c>
      <c r="M4" s="140"/>
      <c r="N4" s="140"/>
      <c r="P4" s="87" t="s">
        <v>426</v>
      </c>
    </row>
    <row r="5" spans="10:17" ht="17.25" customHeight="1" thickBot="1">
      <c r="J5" s="17" t="s">
        <v>0</v>
      </c>
      <c r="K5" s="113" t="s">
        <v>57</v>
      </c>
      <c r="L5" s="114"/>
      <c r="M5" s="132"/>
      <c r="N5" s="18"/>
      <c r="O5" s="19" t="s">
        <v>1</v>
      </c>
      <c r="P5" s="133" t="s">
        <v>676</v>
      </c>
      <c r="Q5" s="134"/>
    </row>
    <row r="6" spans="10:17" ht="16.5" customHeight="1" thickBot="1">
      <c r="J6" s="98" t="s">
        <v>18</v>
      </c>
      <c r="K6" s="99"/>
      <c r="L6" s="20" t="s">
        <v>427</v>
      </c>
      <c r="M6" s="100"/>
      <c r="N6" s="101"/>
      <c r="O6" s="22" t="s">
        <v>8</v>
      </c>
      <c r="P6" s="135" t="s">
        <v>261</v>
      </c>
      <c r="Q6" s="135"/>
    </row>
    <row r="7" spans="10:17" ht="17.25" customHeight="1" thickBot="1">
      <c r="J7" s="113"/>
      <c r="K7" s="114"/>
      <c r="L7" s="114"/>
      <c r="M7" s="115"/>
      <c r="N7" s="116"/>
      <c r="O7" s="17" t="s">
        <v>22</v>
      </c>
      <c r="P7" s="136">
        <v>2018</v>
      </c>
      <c r="Q7" s="137"/>
    </row>
    <row r="8" spans="10:18" ht="26.25" thickBot="1">
      <c r="J8" s="5" t="s">
        <v>7</v>
      </c>
      <c r="K8" s="5" t="s">
        <v>3</v>
      </c>
      <c r="L8" s="16" t="s">
        <v>4</v>
      </c>
      <c r="M8" s="16" t="s">
        <v>2</v>
      </c>
      <c r="N8" s="16" t="s">
        <v>24</v>
      </c>
      <c r="O8" s="16" t="s">
        <v>21</v>
      </c>
      <c r="P8" s="5" t="s">
        <v>20</v>
      </c>
      <c r="Q8" s="5" t="s">
        <v>6</v>
      </c>
      <c r="R8" s="5" t="s">
        <v>26</v>
      </c>
    </row>
    <row r="9" spans="10:18" ht="12.75">
      <c r="J9" s="47" t="s">
        <v>677</v>
      </c>
      <c r="K9" s="36"/>
      <c r="L9" s="35"/>
      <c r="M9" s="35"/>
      <c r="N9" s="35"/>
      <c r="O9" s="39"/>
      <c r="P9" s="40"/>
      <c r="Q9" s="41">
        <v>58965.32</v>
      </c>
      <c r="R9" s="27"/>
    </row>
    <row r="10" spans="10:18" ht="12.75">
      <c r="J10" s="47" t="s">
        <v>678</v>
      </c>
      <c r="K10" s="79" t="s">
        <v>258</v>
      </c>
      <c r="L10" s="80"/>
      <c r="M10" s="85" t="s">
        <v>271</v>
      </c>
      <c r="N10" s="85" t="s">
        <v>87</v>
      </c>
      <c r="O10" s="81">
        <v>300353</v>
      </c>
      <c r="P10" s="82"/>
      <c r="Q10" s="83">
        <v>359318.32</v>
      </c>
      <c r="R10" s="84"/>
    </row>
    <row r="11" spans="10:18" ht="12.75">
      <c r="J11" s="47" t="s">
        <v>679</v>
      </c>
      <c r="K11" s="79" t="s">
        <v>680</v>
      </c>
      <c r="L11" s="85" t="s">
        <v>681</v>
      </c>
      <c r="M11" s="85" t="s">
        <v>682</v>
      </c>
      <c r="N11" s="85" t="s">
        <v>683</v>
      </c>
      <c r="O11" s="81"/>
      <c r="P11" s="82">
        <v>604.4</v>
      </c>
      <c r="Q11" s="83"/>
      <c r="R11" s="84"/>
    </row>
    <row r="12" spans="10:18" ht="12.75">
      <c r="J12" s="47" t="s">
        <v>594</v>
      </c>
      <c r="K12" s="79" t="s">
        <v>259</v>
      </c>
      <c r="L12" s="85" t="s">
        <v>684</v>
      </c>
      <c r="M12" s="85" t="s">
        <v>49</v>
      </c>
      <c r="N12" s="85" t="s">
        <v>661</v>
      </c>
      <c r="O12" s="81"/>
      <c r="P12" s="82">
        <v>1286</v>
      </c>
      <c r="Q12" s="83"/>
      <c r="R12" s="84"/>
    </row>
    <row r="13" spans="10:18" ht="12.75">
      <c r="J13" s="47" t="s">
        <v>645</v>
      </c>
      <c r="K13" s="79" t="s">
        <v>685</v>
      </c>
      <c r="L13" s="85"/>
      <c r="M13" s="85" t="s">
        <v>257</v>
      </c>
      <c r="N13" s="85" t="s">
        <v>87</v>
      </c>
      <c r="O13" s="81"/>
      <c r="P13" s="82">
        <v>5099.6</v>
      </c>
      <c r="Q13" s="83"/>
      <c r="R13" s="84"/>
    </row>
    <row r="14" spans="10:18" ht="12.75">
      <c r="J14" s="48" t="s">
        <v>686</v>
      </c>
      <c r="K14" s="2" t="s">
        <v>687</v>
      </c>
      <c r="L14" s="1" t="s">
        <v>416</v>
      </c>
      <c r="M14" s="1" t="s">
        <v>136</v>
      </c>
      <c r="N14" s="1" t="s">
        <v>688</v>
      </c>
      <c r="O14" s="42"/>
      <c r="P14" s="43">
        <v>496.67</v>
      </c>
      <c r="Q14" s="44"/>
      <c r="R14" s="37"/>
    </row>
    <row r="15" spans="10:18" ht="12.75">
      <c r="J15" s="48" t="s">
        <v>689</v>
      </c>
      <c r="K15" s="2" t="s">
        <v>576</v>
      </c>
      <c r="L15" s="1" t="s">
        <v>465</v>
      </c>
      <c r="M15" s="1" t="s">
        <v>159</v>
      </c>
      <c r="N15" s="1" t="s">
        <v>690</v>
      </c>
      <c r="O15" s="42"/>
      <c r="P15" s="43">
        <v>652.25</v>
      </c>
      <c r="Q15" s="44"/>
      <c r="R15" s="37"/>
    </row>
    <row r="16" spans="10:18" ht="12.75">
      <c r="J16" s="48" t="s">
        <v>689</v>
      </c>
      <c r="K16" s="2" t="s">
        <v>691</v>
      </c>
      <c r="L16" s="1" t="s">
        <v>692</v>
      </c>
      <c r="M16" s="1" t="s">
        <v>127</v>
      </c>
      <c r="N16" s="1" t="s">
        <v>693</v>
      </c>
      <c r="O16" s="42"/>
      <c r="P16" s="43">
        <v>1120</v>
      </c>
      <c r="Q16" s="44"/>
      <c r="R16" s="37"/>
    </row>
    <row r="17" spans="10:18" ht="12.75">
      <c r="J17" s="48" t="s">
        <v>694</v>
      </c>
      <c r="K17" s="2" t="s">
        <v>577</v>
      </c>
      <c r="L17" s="1" t="s">
        <v>602</v>
      </c>
      <c r="M17" s="1" t="s">
        <v>136</v>
      </c>
      <c r="N17" s="1" t="s">
        <v>695</v>
      </c>
      <c r="O17" s="42"/>
      <c r="P17" s="43">
        <v>468.76</v>
      </c>
      <c r="Q17" s="44"/>
      <c r="R17" s="37"/>
    </row>
    <row r="18" spans="10:18" ht="12.75">
      <c r="J18" s="48" t="s">
        <v>694</v>
      </c>
      <c r="K18" s="2" t="s">
        <v>696</v>
      </c>
      <c r="L18" s="1" t="s">
        <v>596</v>
      </c>
      <c r="M18" s="1" t="s">
        <v>159</v>
      </c>
      <c r="N18" s="1" t="s">
        <v>697</v>
      </c>
      <c r="O18" s="42"/>
      <c r="P18" s="43">
        <v>532.8</v>
      </c>
      <c r="Q18" s="44"/>
      <c r="R18" s="37"/>
    </row>
    <row r="19" spans="10:18" ht="12.75">
      <c r="J19" s="48" t="s">
        <v>698</v>
      </c>
      <c r="K19" s="2" t="s">
        <v>699</v>
      </c>
      <c r="L19" s="1" t="s">
        <v>700</v>
      </c>
      <c r="M19" s="1" t="s">
        <v>49</v>
      </c>
      <c r="N19" s="1" t="s">
        <v>701</v>
      </c>
      <c r="O19" s="42"/>
      <c r="P19" s="43">
        <v>278.48</v>
      </c>
      <c r="Q19" s="44"/>
      <c r="R19" s="37" t="s">
        <v>702</v>
      </c>
    </row>
    <row r="20" spans="10:18" ht="12.75">
      <c r="J20" s="48" t="s">
        <v>703</v>
      </c>
      <c r="K20" s="2" t="s">
        <v>704</v>
      </c>
      <c r="L20" s="1"/>
      <c r="M20" s="1" t="s">
        <v>257</v>
      </c>
      <c r="N20" s="1" t="s">
        <v>87</v>
      </c>
      <c r="O20" s="42"/>
      <c r="P20" s="43">
        <v>1745.85</v>
      </c>
      <c r="Q20" s="44"/>
      <c r="R20" s="37"/>
    </row>
    <row r="21" spans="10:18" ht="12.75">
      <c r="J21" s="48" t="s">
        <v>705</v>
      </c>
      <c r="K21" s="2" t="s">
        <v>706</v>
      </c>
      <c r="L21" s="1" t="s">
        <v>707</v>
      </c>
      <c r="M21" s="1" t="s">
        <v>127</v>
      </c>
      <c r="N21" s="1" t="s">
        <v>708</v>
      </c>
      <c r="O21" s="42"/>
      <c r="P21" s="43">
        <v>970.68</v>
      </c>
      <c r="Q21" s="44"/>
      <c r="R21" s="37"/>
    </row>
    <row r="22" spans="10:18" ht="12.75">
      <c r="J22" s="48" t="s">
        <v>705</v>
      </c>
      <c r="K22" s="2" t="s">
        <v>709</v>
      </c>
      <c r="L22" s="1" t="s">
        <v>428</v>
      </c>
      <c r="M22" s="1" t="s">
        <v>49</v>
      </c>
      <c r="N22" s="1" t="s">
        <v>710</v>
      </c>
      <c r="O22" s="42"/>
      <c r="P22" s="43">
        <v>5000</v>
      </c>
      <c r="Q22" s="44"/>
      <c r="R22" s="37"/>
    </row>
    <row r="23" spans="10:18" ht="12.75">
      <c r="J23" s="48" t="s">
        <v>705</v>
      </c>
      <c r="K23" s="2" t="s">
        <v>402</v>
      </c>
      <c r="L23" s="1"/>
      <c r="M23" s="1" t="s">
        <v>257</v>
      </c>
      <c r="N23" s="1" t="s">
        <v>87</v>
      </c>
      <c r="O23" s="42"/>
      <c r="P23" s="43">
        <v>124843.65</v>
      </c>
      <c r="Q23" s="44"/>
      <c r="R23" s="37"/>
    </row>
    <row r="24" spans="10:18" ht="12.75">
      <c r="J24" s="48" t="s">
        <v>705</v>
      </c>
      <c r="K24" s="2" t="s">
        <v>711</v>
      </c>
      <c r="L24" s="1"/>
      <c r="M24" s="1" t="s">
        <v>257</v>
      </c>
      <c r="N24" s="1" t="s">
        <v>87</v>
      </c>
      <c r="O24" s="42"/>
      <c r="P24" s="43">
        <v>1326.33</v>
      </c>
      <c r="Q24" s="44"/>
      <c r="R24" s="37"/>
    </row>
    <row r="25" spans="10:18" ht="12.75">
      <c r="J25" s="48" t="s">
        <v>705</v>
      </c>
      <c r="K25" s="2" t="s">
        <v>658</v>
      </c>
      <c r="L25" s="1"/>
      <c r="M25" s="1" t="s">
        <v>257</v>
      </c>
      <c r="N25" s="1" t="s">
        <v>87</v>
      </c>
      <c r="O25" s="42"/>
      <c r="P25" s="43">
        <v>980.67</v>
      </c>
      <c r="Q25" s="44"/>
      <c r="R25" s="37"/>
    </row>
    <row r="26" spans="10:18" ht="12.75">
      <c r="J26" s="48" t="s">
        <v>705</v>
      </c>
      <c r="K26" s="2" t="s">
        <v>647</v>
      </c>
      <c r="L26" s="1"/>
      <c r="M26" s="1" t="s">
        <v>257</v>
      </c>
      <c r="N26" s="1" t="s">
        <v>87</v>
      </c>
      <c r="O26" s="42"/>
      <c r="P26" s="43">
        <v>962.15</v>
      </c>
      <c r="Q26" s="44"/>
      <c r="R26" s="37"/>
    </row>
    <row r="27" spans="10:18" ht="12.75">
      <c r="J27" s="48" t="s">
        <v>705</v>
      </c>
      <c r="K27" s="2" t="s">
        <v>646</v>
      </c>
      <c r="L27" s="1"/>
      <c r="M27" s="1" t="s">
        <v>257</v>
      </c>
      <c r="N27" s="1" t="s">
        <v>87</v>
      </c>
      <c r="O27" s="42"/>
      <c r="P27" s="43">
        <v>7465.15</v>
      </c>
      <c r="Q27" s="44"/>
      <c r="R27" s="37"/>
    </row>
    <row r="28" spans="10:18" ht="12.75">
      <c r="J28" s="48" t="s">
        <v>705</v>
      </c>
      <c r="K28" s="2" t="s">
        <v>712</v>
      </c>
      <c r="L28" s="1"/>
      <c r="M28" s="1" t="s">
        <v>257</v>
      </c>
      <c r="N28" s="1" t="s">
        <v>87</v>
      </c>
      <c r="O28" s="42"/>
      <c r="P28" s="43">
        <v>1816.73</v>
      </c>
      <c r="Q28" s="44"/>
      <c r="R28" s="37"/>
    </row>
    <row r="29" spans="10:18" ht="12.75">
      <c r="J29" s="48" t="s">
        <v>705</v>
      </c>
      <c r="K29" s="2" t="s">
        <v>713</v>
      </c>
      <c r="L29" s="1"/>
      <c r="M29" s="1" t="s">
        <v>257</v>
      </c>
      <c r="N29" s="1" t="s">
        <v>87</v>
      </c>
      <c r="O29" s="42"/>
      <c r="P29" s="43">
        <v>1175.84</v>
      </c>
      <c r="Q29" s="44"/>
      <c r="R29" s="37"/>
    </row>
    <row r="30" spans="10:18" ht="12.75">
      <c r="J30" s="48" t="s">
        <v>705</v>
      </c>
      <c r="K30" s="2" t="s">
        <v>714</v>
      </c>
      <c r="L30" s="1" t="s">
        <v>715</v>
      </c>
      <c r="M30" s="1" t="s">
        <v>49</v>
      </c>
      <c r="N30" s="1" t="s">
        <v>286</v>
      </c>
      <c r="O30" s="42"/>
      <c r="P30" s="43">
        <v>5425</v>
      </c>
      <c r="Q30" s="44"/>
      <c r="R30" s="37"/>
    </row>
    <row r="31" spans="10:18" ht="12.75">
      <c r="J31" s="48" t="s">
        <v>705</v>
      </c>
      <c r="K31" s="2" t="s">
        <v>716</v>
      </c>
      <c r="L31" s="1" t="s">
        <v>432</v>
      </c>
      <c r="M31" s="1" t="s">
        <v>49</v>
      </c>
      <c r="N31" s="1" t="s">
        <v>717</v>
      </c>
      <c r="O31" s="42"/>
      <c r="P31" s="43">
        <v>3850</v>
      </c>
      <c r="Q31" s="44"/>
      <c r="R31" s="37"/>
    </row>
    <row r="32" spans="10:18" ht="12.75">
      <c r="J32" s="48" t="s">
        <v>705</v>
      </c>
      <c r="K32" s="2" t="s">
        <v>718</v>
      </c>
      <c r="L32" s="1" t="s">
        <v>70</v>
      </c>
      <c r="M32" s="1" t="s">
        <v>49</v>
      </c>
      <c r="N32" s="1" t="s">
        <v>719</v>
      </c>
      <c r="O32" s="42"/>
      <c r="P32" s="43">
        <v>4348.25</v>
      </c>
      <c r="Q32" s="44"/>
      <c r="R32" s="37"/>
    </row>
    <row r="33" spans="10:18" ht="12.75">
      <c r="J33" s="48" t="s">
        <v>720</v>
      </c>
      <c r="K33" s="2" t="s">
        <v>721</v>
      </c>
      <c r="L33" s="1" t="s">
        <v>722</v>
      </c>
      <c r="M33" s="1" t="s">
        <v>49</v>
      </c>
      <c r="N33" s="1" t="s">
        <v>723</v>
      </c>
      <c r="O33" s="42"/>
      <c r="P33" s="43">
        <v>2005.05</v>
      </c>
      <c r="Q33" s="44"/>
      <c r="R33" s="37"/>
    </row>
    <row r="34" spans="10:18" ht="12.75">
      <c r="J34" s="48" t="s">
        <v>724</v>
      </c>
      <c r="K34" s="2" t="s">
        <v>725</v>
      </c>
      <c r="L34" s="1" t="s">
        <v>726</v>
      </c>
      <c r="M34" s="1" t="s">
        <v>127</v>
      </c>
      <c r="N34" s="1" t="s">
        <v>727</v>
      </c>
      <c r="O34" s="42"/>
      <c r="P34" s="43">
        <v>940</v>
      </c>
      <c r="Q34" s="44"/>
      <c r="R34" s="37"/>
    </row>
    <row r="35" spans="10:18" ht="12.75">
      <c r="J35" s="48" t="s">
        <v>728</v>
      </c>
      <c r="K35" s="2" t="s">
        <v>729</v>
      </c>
      <c r="L35" s="1" t="s">
        <v>77</v>
      </c>
      <c r="M35" s="1" t="s">
        <v>49</v>
      </c>
      <c r="N35" s="1" t="s">
        <v>730</v>
      </c>
      <c r="O35" s="42"/>
      <c r="P35" s="43">
        <v>11200.99</v>
      </c>
      <c r="Q35" s="44"/>
      <c r="R35" s="37"/>
    </row>
    <row r="36" spans="10:18" ht="12.75">
      <c r="J36" s="48" t="s">
        <v>728</v>
      </c>
      <c r="K36" s="2" t="s">
        <v>729</v>
      </c>
      <c r="L36" s="1" t="s">
        <v>77</v>
      </c>
      <c r="M36" s="1" t="s">
        <v>49</v>
      </c>
      <c r="N36" s="1" t="s">
        <v>731</v>
      </c>
      <c r="O36" s="42"/>
      <c r="P36" s="43">
        <v>20314.77</v>
      </c>
      <c r="Q36" s="44"/>
      <c r="R36" s="37"/>
    </row>
    <row r="37" spans="10:18" ht="12.75">
      <c r="J37" s="48" t="s">
        <v>728</v>
      </c>
      <c r="K37" s="2" t="s">
        <v>732</v>
      </c>
      <c r="L37" s="1" t="s">
        <v>733</v>
      </c>
      <c r="M37" s="1" t="s">
        <v>49</v>
      </c>
      <c r="N37" s="1" t="s">
        <v>285</v>
      </c>
      <c r="O37" s="42"/>
      <c r="P37" s="43">
        <v>2441.88</v>
      </c>
      <c r="Q37" s="44"/>
      <c r="R37" s="37"/>
    </row>
    <row r="38" spans="10:18" ht="12.75">
      <c r="J38" s="48" t="s">
        <v>728</v>
      </c>
      <c r="K38" s="2" t="s">
        <v>734</v>
      </c>
      <c r="L38" s="1" t="s">
        <v>74</v>
      </c>
      <c r="M38" s="1" t="s">
        <v>49</v>
      </c>
      <c r="N38" s="1" t="s">
        <v>735</v>
      </c>
      <c r="O38" s="42"/>
      <c r="P38" s="43">
        <v>10182.72</v>
      </c>
      <c r="Q38" s="44"/>
      <c r="R38" s="37"/>
    </row>
    <row r="39" spans="10:18" ht="12.75">
      <c r="J39" s="48" t="s">
        <v>728</v>
      </c>
      <c r="K39" s="2" t="s">
        <v>736</v>
      </c>
      <c r="L39" s="1" t="s">
        <v>51</v>
      </c>
      <c r="M39" s="1" t="s">
        <v>49</v>
      </c>
      <c r="N39" s="1" t="s">
        <v>390</v>
      </c>
      <c r="O39" s="42"/>
      <c r="P39" s="43">
        <v>3104.56</v>
      </c>
      <c r="Q39" s="44"/>
      <c r="R39" s="37"/>
    </row>
    <row r="40" spans="10:18" ht="12.75">
      <c r="J40" s="48" t="s">
        <v>728</v>
      </c>
      <c r="K40" s="2" t="s">
        <v>737</v>
      </c>
      <c r="L40" s="1" t="s">
        <v>434</v>
      </c>
      <c r="M40" s="1" t="s">
        <v>49</v>
      </c>
      <c r="N40" s="1" t="s">
        <v>738</v>
      </c>
      <c r="O40" s="42"/>
      <c r="P40" s="43">
        <v>26508.87</v>
      </c>
      <c r="Q40" s="44"/>
      <c r="R40" s="37"/>
    </row>
    <row r="41" spans="10:18" ht="12.75">
      <c r="J41" s="49" t="s">
        <v>739</v>
      </c>
      <c r="K41" s="64" t="s">
        <v>740</v>
      </c>
      <c r="L41" s="65" t="s">
        <v>82</v>
      </c>
      <c r="M41" s="65" t="s">
        <v>49</v>
      </c>
      <c r="N41" s="65" t="s">
        <v>695</v>
      </c>
      <c r="O41" s="66"/>
      <c r="P41" s="67">
        <v>12149.2</v>
      </c>
      <c r="Q41" s="44"/>
      <c r="R41" s="68"/>
    </row>
    <row r="42" spans="10:18" ht="12.75">
      <c r="J42" s="49" t="s">
        <v>678</v>
      </c>
      <c r="K42" s="64" t="s">
        <v>741</v>
      </c>
      <c r="L42" s="65" t="s">
        <v>50</v>
      </c>
      <c r="M42" s="65" t="s">
        <v>49</v>
      </c>
      <c r="N42" s="65" t="s">
        <v>454</v>
      </c>
      <c r="O42" s="66"/>
      <c r="P42" s="67">
        <v>13515.33</v>
      </c>
      <c r="Q42" s="44"/>
      <c r="R42" s="68"/>
    </row>
    <row r="43" spans="10:18" ht="12.75">
      <c r="J43" s="49" t="s">
        <v>678</v>
      </c>
      <c r="K43" s="64" t="s">
        <v>742</v>
      </c>
      <c r="L43" s="65"/>
      <c r="M43" s="65" t="s">
        <v>742</v>
      </c>
      <c r="N43" s="65" t="s">
        <v>87</v>
      </c>
      <c r="O43" s="66"/>
      <c r="P43" s="67">
        <v>12835.77</v>
      </c>
      <c r="Q43" s="44"/>
      <c r="R43" s="68"/>
    </row>
    <row r="44" spans="10:18" ht="12.75">
      <c r="J44" s="49" t="s">
        <v>678</v>
      </c>
      <c r="K44" s="64" t="s">
        <v>742</v>
      </c>
      <c r="L44" s="65"/>
      <c r="M44" s="65" t="s">
        <v>742</v>
      </c>
      <c r="N44" s="65" t="s">
        <v>87</v>
      </c>
      <c r="O44" s="66"/>
      <c r="P44" s="67">
        <v>3681.24</v>
      </c>
      <c r="Q44" s="44"/>
      <c r="R44" s="68"/>
    </row>
    <row r="45" spans="10:18" ht="12.75">
      <c r="J45" s="49" t="s">
        <v>678</v>
      </c>
      <c r="K45" s="64" t="s">
        <v>743</v>
      </c>
      <c r="L45" s="65" t="s">
        <v>50</v>
      </c>
      <c r="M45" s="65" t="s">
        <v>49</v>
      </c>
      <c r="N45" s="65" t="s">
        <v>610</v>
      </c>
      <c r="O45" s="66"/>
      <c r="P45" s="67">
        <v>22146.91</v>
      </c>
      <c r="Q45" s="44"/>
      <c r="R45" s="68"/>
    </row>
    <row r="46" spans="10:18" ht="12.75">
      <c r="J46" s="49" t="s">
        <v>744</v>
      </c>
      <c r="K46" s="64" t="s">
        <v>745</v>
      </c>
      <c r="L46" s="65" t="s">
        <v>82</v>
      </c>
      <c r="M46" s="65" t="s">
        <v>49</v>
      </c>
      <c r="N46" s="65" t="s">
        <v>746</v>
      </c>
      <c r="O46" s="66"/>
      <c r="P46" s="67">
        <v>2757.6</v>
      </c>
      <c r="Q46" s="44"/>
      <c r="R46" s="68"/>
    </row>
    <row r="47" spans="10:18" ht="12.75">
      <c r="J47" s="49" t="s">
        <v>744</v>
      </c>
      <c r="K47" s="64" t="s">
        <v>747</v>
      </c>
      <c r="L47" s="65" t="s">
        <v>748</v>
      </c>
      <c r="M47" s="65" t="s">
        <v>49</v>
      </c>
      <c r="N47" s="65" t="s">
        <v>749</v>
      </c>
      <c r="O47" s="66"/>
      <c r="P47" s="67">
        <v>1163.74</v>
      </c>
      <c r="Q47" s="44"/>
      <c r="R47" s="68"/>
    </row>
    <row r="48" spans="10:18" ht="12.75">
      <c r="J48" s="49" t="s">
        <v>750</v>
      </c>
      <c r="K48" s="64" t="s">
        <v>751</v>
      </c>
      <c r="L48" s="65" t="s">
        <v>674</v>
      </c>
      <c r="M48" s="65" t="s">
        <v>49</v>
      </c>
      <c r="N48" s="65" t="s">
        <v>752</v>
      </c>
      <c r="O48" s="66"/>
      <c r="P48" s="67">
        <v>600</v>
      </c>
      <c r="Q48" s="44"/>
      <c r="R48" s="68"/>
    </row>
    <row r="49" spans="10:18" ht="12.75">
      <c r="J49" s="49"/>
      <c r="K49" s="64"/>
      <c r="L49" s="65"/>
      <c r="M49" s="65"/>
      <c r="N49" s="65"/>
      <c r="O49" s="66"/>
      <c r="P49" s="67"/>
      <c r="Q49" s="44"/>
      <c r="R49" s="68"/>
    </row>
    <row r="50" spans="10:18" ht="0.75" customHeight="1" thickBot="1">
      <c r="J50" s="49"/>
      <c r="K50" s="3"/>
      <c r="L50" s="4"/>
      <c r="M50" s="4"/>
      <c r="N50" s="4"/>
      <c r="O50" s="45"/>
      <c r="P50" s="46"/>
      <c r="Q50" s="50">
        <f>Q40+O50-P50</f>
        <v>0</v>
      </c>
      <c r="R50" s="38"/>
    </row>
    <row r="51" spans="10:17" ht="12.75" customHeight="1">
      <c r="J51" s="102" t="s">
        <v>12</v>
      </c>
      <c r="K51" s="105" t="s">
        <v>10</v>
      </c>
      <c r="L51" s="105" t="s">
        <v>10</v>
      </c>
      <c r="M51" s="107" t="s">
        <v>31</v>
      </c>
      <c r="N51" s="108"/>
      <c r="O51" s="29">
        <f>SUM(O9:O50)</f>
        <v>300353</v>
      </c>
      <c r="P51" s="30">
        <f>SUM(P10:P50)</f>
        <v>315997.8899999999</v>
      </c>
      <c r="Q51" s="56">
        <f>O51-P51+Q9</f>
        <v>43320.4300000001</v>
      </c>
    </row>
    <row r="52" spans="10:17" ht="26.25" thickBot="1">
      <c r="J52" s="103"/>
      <c r="K52" s="106"/>
      <c r="L52" s="106"/>
      <c r="M52" s="109"/>
      <c r="N52" s="110"/>
      <c r="O52" s="28" t="s">
        <v>27</v>
      </c>
      <c r="P52" s="31" t="s">
        <v>28</v>
      </c>
      <c r="Q52" s="32" t="s">
        <v>11</v>
      </c>
    </row>
    <row r="53" spans="10:17" ht="13.5" thickBot="1">
      <c r="J53" s="12"/>
      <c r="K53" s="12"/>
      <c r="L53" s="12"/>
      <c r="M53" s="12"/>
      <c r="N53" s="12"/>
      <c r="O53" s="12"/>
      <c r="P53" s="86"/>
      <c r="Q53" s="86"/>
    </row>
    <row r="54" spans="10:17" ht="13.5" thickBot="1">
      <c r="J54" s="129" t="s">
        <v>13</v>
      </c>
      <c r="K54" s="129"/>
      <c r="L54" s="12"/>
      <c r="O54" s="130" t="s">
        <v>23</v>
      </c>
      <c r="P54" s="131"/>
      <c r="Q54" s="60">
        <f>Q51+K66</f>
        <v>43320.4300000001</v>
      </c>
    </row>
    <row r="55" spans="10:17" ht="12.75">
      <c r="J55" s="23" t="s">
        <v>14</v>
      </c>
      <c r="K55" s="51" t="s">
        <v>754</v>
      </c>
      <c r="L55" s="12"/>
      <c r="M55" s="12"/>
      <c r="N55" s="12"/>
      <c r="O55" s="12"/>
      <c r="P55" s="12"/>
      <c r="Q55" s="12"/>
    </row>
    <row r="56" spans="10:17" ht="12.75">
      <c r="J56" s="121" t="s">
        <v>30</v>
      </c>
      <c r="K56" s="122"/>
      <c r="Q56" s="12"/>
    </row>
    <row r="57" spans="10:17" ht="12.75">
      <c r="J57" s="24" t="s">
        <v>15</v>
      </c>
      <c r="K57" s="24" t="s">
        <v>5</v>
      </c>
      <c r="Q57" s="12"/>
    </row>
    <row r="58" spans="10:17" ht="12.75">
      <c r="J58" s="1"/>
      <c r="K58" s="57"/>
      <c r="N58" s="104" t="s">
        <v>753</v>
      </c>
      <c r="O58" s="104"/>
      <c r="P58" s="104"/>
      <c r="Q58" s="104"/>
    </row>
    <row r="59" spans="10:17" ht="4.5" customHeight="1" hidden="1">
      <c r="J59" s="1"/>
      <c r="K59" s="58"/>
      <c r="Q59" s="12"/>
    </row>
    <row r="60" spans="10:17" ht="9" customHeight="1" thickBot="1">
      <c r="J60" s="1"/>
      <c r="K60" s="58"/>
      <c r="Q60" s="12"/>
    </row>
    <row r="61" spans="10:17" ht="13.5" thickBot="1">
      <c r="J61" s="1"/>
      <c r="K61" s="58"/>
      <c r="M61" s="7" t="s">
        <v>0</v>
      </c>
      <c r="N61" s="124" t="str">
        <f>K5</f>
        <v>SANTA CASA DE MISERICÓRDIA DE TAQUARITUBA </v>
      </c>
      <c r="O61" s="125"/>
      <c r="P61" s="125"/>
      <c r="Q61" s="126"/>
    </row>
    <row r="62" spans="10:17" ht="9" customHeight="1">
      <c r="J62" s="1"/>
      <c r="K62" s="58"/>
      <c r="M62" s="8"/>
      <c r="N62" s="9"/>
      <c r="O62" s="9"/>
      <c r="P62" s="9"/>
      <c r="Q62" s="10"/>
    </row>
    <row r="63" spans="10:17" ht="12.75">
      <c r="J63" s="1"/>
      <c r="K63" s="57"/>
      <c r="M63" s="11"/>
      <c r="N63" s="12"/>
      <c r="O63" s="12"/>
      <c r="P63" s="12"/>
      <c r="Q63" s="13"/>
    </row>
    <row r="64" spans="10:17" ht="12.75">
      <c r="J64" s="1"/>
      <c r="K64" s="57"/>
      <c r="M64" s="14" t="s">
        <v>17</v>
      </c>
      <c r="N64" s="12"/>
      <c r="O64" s="12"/>
      <c r="P64" s="12"/>
      <c r="Q64" s="13"/>
    </row>
    <row r="65" spans="10:17" ht="12.75">
      <c r="J65" s="1"/>
      <c r="K65" s="57"/>
      <c r="M65" s="11"/>
      <c r="N65" s="138" t="s">
        <v>58</v>
      </c>
      <c r="O65" s="138"/>
      <c r="P65" s="138"/>
      <c r="Q65" s="21"/>
    </row>
    <row r="66" spans="10:17" ht="13.5" thickBot="1">
      <c r="J66" s="25" t="s">
        <v>9</v>
      </c>
      <c r="K66" s="59">
        <f>SUM(K58:K65)</f>
        <v>0</v>
      </c>
      <c r="M66" s="15"/>
      <c r="N66" s="117" t="s">
        <v>16</v>
      </c>
      <c r="O66" s="117"/>
      <c r="P66" s="117"/>
      <c r="Q66" s="26"/>
    </row>
    <row r="67" ht="12.75">
      <c r="Q67" s="12"/>
    </row>
  </sheetData>
  <sheetProtection selectLockedCells="1"/>
  <mergeCells count="19">
    <mergeCell ref="L4:N4"/>
    <mergeCell ref="N65:P65"/>
    <mergeCell ref="K5:M5"/>
    <mergeCell ref="P5:Q5"/>
    <mergeCell ref="J6:K6"/>
    <mergeCell ref="M6:N6"/>
    <mergeCell ref="P6:Q6"/>
    <mergeCell ref="J7:N7"/>
    <mergeCell ref="P7:Q7"/>
    <mergeCell ref="N66:P66"/>
    <mergeCell ref="J54:K54"/>
    <mergeCell ref="O54:P54"/>
    <mergeCell ref="J56:K56"/>
    <mergeCell ref="N58:Q58"/>
    <mergeCell ref="J51:J52"/>
    <mergeCell ref="K51:K52"/>
    <mergeCell ref="L51:L52"/>
    <mergeCell ref="M51:N52"/>
    <mergeCell ref="N61:Q61"/>
  </mergeCells>
  <conditionalFormatting sqref="Q40:Q41 Q15:Q22 Q24:Q32 Q34:Q36">
    <cfRule type="cellIs" priority="1" dxfId="0" operator="equal" stopIfTrue="1">
      <formula>Q14</formula>
    </cfRule>
  </conditionalFormatting>
  <conditionalFormatting sqref="Q39">
    <cfRule type="cellIs" priority="70" dxfId="0" operator="equal" stopIfTrue="1">
      <formula>Fevereiro!#REF!</formula>
    </cfRule>
  </conditionalFormatting>
  <conditionalFormatting sqref="Q38">
    <cfRule type="cellIs" priority="76" dxfId="0" operator="equal" stopIfTrue="1">
      <formula>Fevereiro!#REF!</formula>
    </cfRule>
  </conditionalFormatting>
  <conditionalFormatting sqref="Q14">
    <cfRule type="cellIs" priority="78" dxfId="0" operator="equal" stopIfTrue="1">
      <formula>Q9</formula>
    </cfRule>
  </conditionalFormatting>
  <conditionalFormatting sqref="Q50">
    <cfRule type="cellIs" priority="80" dxfId="0" operator="equal" stopIfTrue="1">
      <formula>Q40</formula>
    </cfRule>
  </conditionalFormatting>
  <conditionalFormatting sqref="Q43:Q45">
    <cfRule type="cellIs" priority="86" dxfId="0" operator="equal" stopIfTrue="1">
      <formula>Q40</formula>
    </cfRule>
  </conditionalFormatting>
  <conditionalFormatting sqref="Q42">
    <cfRule type="cellIs" priority="88" dxfId="0" operator="equal" stopIfTrue="1">
      <formula>Q40</formula>
    </cfRule>
  </conditionalFormatting>
  <conditionalFormatting sqref="Q23">
    <cfRule type="cellIs" priority="192" dxfId="0" operator="equal" stopIfTrue="1">
      <formula>Fevereiro!#REF!</formula>
    </cfRule>
  </conditionalFormatting>
  <conditionalFormatting sqref="Q37 Q33">
    <cfRule type="cellIs" priority="204" dxfId="0" operator="equal" stopIfTrue="1">
      <formula>Fevereiro!#REF!</formula>
    </cfRule>
  </conditionalFormatting>
  <conditionalFormatting sqref="Q49">
    <cfRule type="cellIs" priority="206" dxfId="0" operator="equal" stopIfTrue="1">
      <formula>Q41</formula>
    </cfRule>
  </conditionalFormatting>
  <conditionalFormatting sqref="Q48">
    <cfRule type="cellIs" priority="208" dxfId="0" operator="equal" stopIfTrue="1">
      <formula>Q42</formula>
    </cfRule>
  </conditionalFormatting>
  <conditionalFormatting sqref="Q47">
    <cfRule type="cellIs" priority="210" dxfId="0" operator="equal" stopIfTrue="1">
      <formula>Q42</formula>
    </cfRule>
  </conditionalFormatting>
  <conditionalFormatting sqref="Q46">
    <cfRule type="cellIs" priority="212" dxfId="0" operator="equal" stopIfTrue="1">
      <formula>Q42</formula>
    </cfRule>
  </conditionalFormatting>
  <printOptions horizontalCentered="1"/>
  <pageMargins left="0.3937007874015748" right="0.3937007874015748" top="0.5905511811023623" bottom="0.984251968503937" header="0.5118110236220472" footer="0.5511811023622047"/>
  <pageSetup horizontalDpi="300" verticalDpi="300" orientation="landscape" paperSize="9" r:id="rId4"/>
  <headerFooter alignWithMargins="0">
    <oddFooter>&amp;C&amp;P de&amp;N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I52"/>
  <sheetViews>
    <sheetView showGridLines="0" zoomScalePageLayoutView="0" workbookViewId="0" topLeftCell="A7">
      <selection activeCell="N9" sqref="N9"/>
    </sheetView>
  </sheetViews>
  <sheetFormatPr defaultColWidth="9.140625" defaultRowHeight="12.75"/>
  <cols>
    <col min="1" max="1" width="9.57421875" style="6" customWidth="1"/>
    <col min="2" max="2" width="28.421875" style="6" customWidth="1"/>
    <col min="3" max="3" width="17.8515625" style="6" customWidth="1"/>
    <col min="4" max="4" width="20.421875" style="6" customWidth="1"/>
    <col min="5" max="5" width="11.00390625" style="6" customWidth="1"/>
    <col min="6" max="6" width="11.57421875" style="6" customWidth="1"/>
    <col min="7" max="7" width="11.140625" style="6" customWidth="1"/>
    <col min="8" max="8" width="12.00390625" style="6" customWidth="1"/>
    <col min="9" max="9" width="11.8515625" style="6" customWidth="1"/>
    <col min="10" max="16384" width="9.140625" style="6" customWidth="1"/>
  </cols>
  <sheetData>
    <row r="1" ht="12.75"/>
    <row r="2" ht="12.75"/>
    <row r="3" ht="12.75"/>
    <row r="4" ht="45" customHeight="1" thickBot="1"/>
    <row r="5" spans="1:8" ht="18" customHeight="1" thickBot="1">
      <c r="A5" s="17" t="s">
        <v>0</v>
      </c>
      <c r="B5" s="113" t="s">
        <v>263</v>
      </c>
      <c r="C5" s="114"/>
      <c r="D5" s="132"/>
      <c r="E5" s="18"/>
      <c r="F5" s="19" t="s">
        <v>1</v>
      </c>
      <c r="G5" s="133" t="s">
        <v>676</v>
      </c>
      <c r="H5" s="134"/>
    </row>
    <row r="6" spans="1:8" ht="20.25" customHeight="1" thickBot="1">
      <c r="A6" s="98" t="s">
        <v>18</v>
      </c>
      <c r="B6" s="99"/>
      <c r="C6" s="88" t="s">
        <v>438</v>
      </c>
      <c r="D6" s="100"/>
      <c r="E6" s="101"/>
      <c r="F6" s="22" t="s">
        <v>8</v>
      </c>
      <c r="G6" s="135" t="s">
        <v>261</v>
      </c>
      <c r="H6" s="135"/>
    </row>
    <row r="7" spans="1:8" ht="18" customHeight="1" thickBot="1">
      <c r="A7" s="113"/>
      <c r="B7" s="114"/>
      <c r="C7" s="114"/>
      <c r="D7" s="115"/>
      <c r="E7" s="116"/>
      <c r="F7" s="17" t="s">
        <v>22</v>
      </c>
      <c r="G7" s="136">
        <v>2018</v>
      </c>
      <c r="H7" s="137"/>
    </row>
    <row r="8" spans="1:9" ht="32.25" customHeight="1" thickBot="1">
      <c r="A8" s="5" t="s">
        <v>7</v>
      </c>
      <c r="B8" s="5" t="s">
        <v>3</v>
      </c>
      <c r="C8" s="16" t="s">
        <v>4</v>
      </c>
      <c r="D8" s="16" t="s">
        <v>2</v>
      </c>
      <c r="E8" s="16" t="s">
        <v>24</v>
      </c>
      <c r="F8" s="16" t="s">
        <v>21</v>
      </c>
      <c r="G8" s="5" t="s">
        <v>20</v>
      </c>
      <c r="H8" s="5" t="s">
        <v>6</v>
      </c>
      <c r="I8" s="5" t="s">
        <v>26</v>
      </c>
    </row>
    <row r="9" spans="1:9" ht="15" customHeight="1">
      <c r="A9" s="47" t="s">
        <v>755</v>
      </c>
      <c r="B9" s="36"/>
      <c r="C9" s="35"/>
      <c r="D9" s="35"/>
      <c r="E9" s="35"/>
      <c r="F9" s="39"/>
      <c r="G9" s="40"/>
      <c r="H9" s="41">
        <v>43320.43</v>
      </c>
      <c r="I9" s="27"/>
    </row>
    <row r="10" spans="1:9" ht="15" customHeight="1">
      <c r="A10" s="47" t="s">
        <v>756</v>
      </c>
      <c r="B10" s="79" t="s">
        <v>258</v>
      </c>
      <c r="C10" s="80"/>
      <c r="D10" s="80" t="s">
        <v>271</v>
      </c>
      <c r="E10" s="80" t="s">
        <v>87</v>
      </c>
      <c r="F10" s="81">
        <v>300353</v>
      </c>
      <c r="G10" s="82"/>
      <c r="H10" s="83">
        <v>343673.42</v>
      </c>
      <c r="I10" s="84"/>
    </row>
    <row r="11" spans="1:9" ht="15" customHeight="1">
      <c r="A11" s="48" t="s">
        <v>757</v>
      </c>
      <c r="B11" s="73" t="s">
        <v>211</v>
      </c>
      <c r="C11" s="71" t="s">
        <v>74</v>
      </c>
      <c r="D11" s="1"/>
      <c r="E11" s="1" t="s">
        <v>758</v>
      </c>
      <c r="F11" s="42"/>
      <c r="G11" s="43">
        <v>10182.72</v>
      </c>
      <c r="H11" s="44"/>
      <c r="I11" s="37"/>
    </row>
    <row r="12" spans="1:9" ht="12.75">
      <c r="A12" s="48" t="s">
        <v>757</v>
      </c>
      <c r="B12" s="73" t="s">
        <v>759</v>
      </c>
      <c r="C12" s="71" t="s">
        <v>760</v>
      </c>
      <c r="D12" s="1"/>
      <c r="E12" s="1" t="s">
        <v>190</v>
      </c>
      <c r="F12" s="42"/>
      <c r="G12" s="43">
        <v>5425</v>
      </c>
      <c r="H12" s="44"/>
      <c r="I12" s="37"/>
    </row>
    <row r="13" spans="1:9" ht="15" customHeight="1">
      <c r="A13" s="48" t="s">
        <v>757</v>
      </c>
      <c r="B13" s="73" t="s">
        <v>129</v>
      </c>
      <c r="C13" s="71" t="s">
        <v>70</v>
      </c>
      <c r="D13" s="1"/>
      <c r="E13" s="1" t="s">
        <v>283</v>
      </c>
      <c r="F13" s="42"/>
      <c r="G13" s="43">
        <v>4348.25</v>
      </c>
      <c r="H13" s="44"/>
      <c r="I13" s="37"/>
    </row>
    <row r="14" spans="1:9" ht="12.75">
      <c r="A14" s="48" t="s">
        <v>757</v>
      </c>
      <c r="B14" s="73" t="s">
        <v>761</v>
      </c>
      <c r="C14" s="71" t="s">
        <v>656</v>
      </c>
      <c r="D14" s="1"/>
      <c r="E14" s="1" t="s">
        <v>762</v>
      </c>
      <c r="F14" s="42"/>
      <c r="G14" s="43">
        <v>3338.81</v>
      </c>
      <c r="H14" s="44"/>
      <c r="I14" s="37"/>
    </row>
    <row r="15" spans="1:9" ht="14.25" customHeight="1">
      <c r="A15" s="48" t="s">
        <v>757</v>
      </c>
      <c r="B15" s="73" t="s">
        <v>763</v>
      </c>
      <c r="C15" s="71" t="s">
        <v>82</v>
      </c>
      <c r="D15" s="1"/>
      <c r="E15" s="1" t="s">
        <v>764</v>
      </c>
      <c r="F15" s="42"/>
      <c r="G15" s="43">
        <v>6510</v>
      </c>
      <c r="H15" s="44"/>
      <c r="I15" s="37"/>
    </row>
    <row r="16" spans="1:9" ht="12.75">
      <c r="A16" s="48" t="s">
        <v>757</v>
      </c>
      <c r="B16" s="2" t="s">
        <v>763</v>
      </c>
      <c r="C16" s="1" t="s">
        <v>82</v>
      </c>
      <c r="D16" s="1"/>
      <c r="E16" s="1" t="s">
        <v>765</v>
      </c>
      <c r="F16" s="42"/>
      <c r="G16" s="43">
        <v>3667.7</v>
      </c>
      <c r="H16" s="44"/>
      <c r="I16" s="37"/>
    </row>
    <row r="17" spans="1:9" ht="14.25" customHeight="1">
      <c r="A17" s="48" t="s">
        <v>757</v>
      </c>
      <c r="B17" s="2" t="s">
        <v>763</v>
      </c>
      <c r="C17" s="1" t="s">
        <v>82</v>
      </c>
      <c r="D17" s="1"/>
      <c r="E17" s="1" t="s">
        <v>190</v>
      </c>
      <c r="F17" s="42"/>
      <c r="G17" s="43">
        <v>7875.8</v>
      </c>
      <c r="H17" s="44"/>
      <c r="I17" s="37"/>
    </row>
    <row r="18" spans="1:9" ht="12.75">
      <c r="A18" s="48" t="s">
        <v>757</v>
      </c>
      <c r="B18" s="2" t="s">
        <v>766</v>
      </c>
      <c r="C18" s="1" t="s">
        <v>51</v>
      </c>
      <c r="D18" s="1"/>
      <c r="E18" s="1" t="s">
        <v>767</v>
      </c>
      <c r="F18" s="42"/>
      <c r="G18" s="43">
        <v>3104.56</v>
      </c>
      <c r="H18" s="44"/>
      <c r="I18" s="37"/>
    </row>
    <row r="19" spans="1:9" ht="14.25" customHeight="1">
      <c r="A19" s="48" t="s">
        <v>757</v>
      </c>
      <c r="B19" s="2" t="s">
        <v>768</v>
      </c>
      <c r="C19" s="1" t="s">
        <v>481</v>
      </c>
      <c r="D19" s="1"/>
      <c r="E19" s="1" t="s">
        <v>769</v>
      </c>
      <c r="F19" s="42"/>
      <c r="G19" s="43">
        <v>3338.81</v>
      </c>
      <c r="H19" s="44"/>
      <c r="I19" s="37"/>
    </row>
    <row r="20" spans="1:9" ht="12.75">
      <c r="A20" s="48" t="s">
        <v>770</v>
      </c>
      <c r="B20" s="2" t="s">
        <v>771</v>
      </c>
      <c r="C20" s="1"/>
      <c r="D20" s="1" t="s">
        <v>257</v>
      </c>
      <c r="E20" s="1" t="s">
        <v>46</v>
      </c>
      <c r="F20" s="42"/>
      <c r="G20" s="43">
        <v>979.52</v>
      </c>
      <c r="H20" s="44"/>
      <c r="I20" s="37"/>
    </row>
    <row r="21" spans="1:9" ht="15" customHeight="1">
      <c r="A21" s="48" t="s">
        <v>770</v>
      </c>
      <c r="B21" s="2" t="s">
        <v>771</v>
      </c>
      <c r="C21" s="1"/>
      <c r="D21" s="1" t="s">
        <v>257</v>
      </c>
      <c r="E21" s="1" t="s">
        <v>46</v>
      </c>
      <c r="F21" s="42"/>
      <c r="G21" s="43">
        <v>532.56</v>
      </c>
      <c r="H21" s="44"/>
      <c r="I21" s="37"/>
    </row>
    <row r="22" spans="1:9" ht="12.75">
      <c r="A22" s="48" t="s">
        <v>770</v>
      </c>
      <c r="B22" s="2" t="s">
        <v>772</v>
      </c>
      <c r="C22" s="1"/>
      <c r="D22" s="1" t="s">
        <v>257</v>
      </c>
      <c r="E22" s="1" t="s">
        <v>87</v>
      </c>
      <c r="F22" s="42"/>
      <c r="G22" s="43">
        <v>245.28</v>
      </c>
      <c r="H22" s="44"/>
      <c r="I22" s="37"/>
    </row>
    <row r="23" spans="1:9" ht="12.75">
      <c r="A23" s="48" t="s">
        <v>770</v>
      </c>
      <c r="B23" s="2" t="s">
        <v>772</v>
      </c>
      <c r="C23" s="1"/>
      <c r="D23" s="1" t="s">
        <v>257</v>
      </c>
      <c r="E23" s="1" t="s">
        <v>87</v>
      </c>
      <c r="F23" s="42"/>
      <c r="G23" s="43">
        <v>430.69</v>
      </c>
      <c r="H23" s="44"/>
      <c r="I23" s="37"/>
    </row>
    <row r="24" spans="1:9" ht="12.75">
      <c r="A24" s="48" t="s">
        <v>770</v>
      </c>
      <c r="B24" s="2" t="s">
        <v>773</v>
      </c>
      <c r="C24" s="1"/>
      <c r="D24" s="1" t="s">
        <v>257</v>
      </c>
      <c r="E24" s="1" t="s">
        <v>87</v>
      </c>
      <c r="F24" s="42"/>
      <c r="G24" s="43">
        <v>7461.68</v>
      </c>
      <c r="H24" s="44"/>
      <c r="I24" s="37"/>
    </row>
    <row r="25" spans="1:9" ht="14.25" customHeight="1">
      <c r="A25" s="48" t="s">
        <v>770</v>
      </c>
      <c r="B25" s="2" t="s">
        <v>647</v>
      </c>
      <c r="C25" s="1"/>
      <c r="D25" s="1" t="s">
        <v>257</v>
      </c>
      <c r="E25" s="1" t="s">
        <v>87</v>
      </c>
      <c r="F25" s="42"/>
      <c r="G25" s="43">
        <v>962.15</v>
      </c>
      <c r="H25" s="44"/>
      <c r="I25" s="37"/>
    </row>
    <row r="26" spans="1:9" ht="12.75">
      <c r="A26" s="48" t="s">
        <v>770</v>
      </c>
      <c r="B26" s="2" t="s">
        <v>647</v>
      </c>
      <c r="C26" s="1"/>
      <c r="D26" s="1" t="s">
        <v>257</v>
      </c>
      <c r="E26" s="1" t="s">
        <v>87</v>
      </c>
      <c r="F26" s="42"/>
      <c r="G26" s="43">
        <v>522.91</v>
      </c>
      <c r="H26" s="44"/>
      <c r="I26" s="37"/>
    </row>
    <row r="27" spans="1:9" ht="14.25" customHeight="1">
      <c r="A27" s="48" t="s">
        <v>770</v>
      </c>
      <c r="B27" s="2" t="s">
        <v>711</v>
      </c>
      <c r="C27" s="1"/>
      <c r="D27" s="1" t="s">
        <v>257</v>
      </c>
      <c r="E27" s="1" t="s">
        <v>87</v>
      </c>
      <c r="F27" s="42"/>
      <c r="G27" s="43">
        <v>703.1</v>
      </c>
      <c r="H27" s="44"/>
      <c r="I27" s="37"/>
    </row>
    <row r="28" spans="1:9" ht="12.75">
      <c r="A28" s="48" t="s">
        <v>770</v>
      </c>
      <c r="B28" s="2" t="s">
        <v>711</v>
      </c>
      <c r="C28" s="1"/>
      <c r="D28" s="1" t="s">
        <v>257</v>
      </c>
      <c r="E28" s="1" t="s">
        <v>87</v>
      </c>
      <c r="F28" s="42"/>
      <c r="G28" s="43">
        <v>1496.28</v>
      </c>
      <c r="H28" s="44"/>
      <c r="I28" s="37"/>
    </row>
    <row r="29" spans="1:9" ht="12.75">
      <c r="A29" s="48" t="s">
        <v>770</v>
      </c>
      <c r="B29" s="2" t="s">
        <v>270</v>
      </c>
      <c r="C29" s="1"/>
      <c r="D29" s="1" t="s">
        <v>257</v>
      </c>
      <c r="E29" s="1" t="s">
        <v>87</v>
      </c>
      <c r="F29" s="42"/>
      <c r="G29" s="43">
        <v>127271.84</v>
      </c>
      <c r="H29" s="44"/>
      <c r="I29" s="37"/>
    </row>
    <row r="30" spans="1:9" ht="12.75">
      <c r="A30" s="48" t="s">
        <v>770</v>
      </c>
      <c r="B30" s="2" t="s">
        <v>270</v>
      </c>
      <c r="C30" s="1"/>
      <c r="D30" s="1" t="s">
        <v>257</v>
      </c>
      <c r="E30" s="1" t="s">
        <v>87</v>
      </c>
      <c r="F30" s="42"/>
      <c r="G30" s="43">
        <v>68486.92</v>
      </c>
      <c r="H30" s="44"/>
      <c r="I30" s="37" t="s">
        <v>774</v>
      </c>
    </row>
    <row r="31" spans="1:9" ht="12.75">
      <c r="A31" s="48" t="s">
        <v>775</v>
      </c>
      <c r="B31" s="2" t="s">
        <v>650</v>
      </c>
      <c r="C31" s="1"/>
      <c r="D31" s="1" t="s">
        <v>49</v>
      </c>
      <c r="E31" s="1" t="s">
        <v>776</v>
      </c>
      <c r="F31" s="42"/>
      <c r="G31" s="43">
        <v>3850</v>
      </c>
      <c r="H31" s="44"/>
      <c r="I31" s="37"/>
    </row>
    <row r="32" spans="1:9" ht="12.75">
      <c r="A32" s="48" t="s">
        <v>777</v>
      </c>
      <c r="B32" s="2" t="s">
        <v>778</v>
      </c>
      <c r="C32" s="1"/>
      <c r="D32" s="1" t="s">
        <v>49</v>
      </c>
      <c r="E32" s="1" t="s">
        <v>779</v>
      </c>
      <c r="F32" s="42"/>
      <c r="G32" s="43">
        <v>16207.89</v>
      </c>
      <c r="H32" s="44"/>
      <c r="I32" s="37"/>
    </row>
    <row r="33" spans="1:9" ht="12.75">
      <c r="A33" s="48" t="s">
        <v>777</v>
      </c>
      <c r="B33" s="2" t="s">
        <v>778</v>
      </c>
      <c r="C33" s="1"/>
      <c r="D33" s="1" t="s">
        <v>49</v>
      </c>
      <c r="E33" s="1" t="s">
        <v>780</v>
      </c>
      <c r="F33" s="42"/>
      <c r="G33" s="43">
        <v>25122.32</v>
      </c>
      <c r="H33" s="44"/>
      <c r="I33" s="37"/>
    </row>
    <row r="34" spans="1:9" ht="12.75">
      <c r="A34" s="48" t="s">
        <v>781</v>
      </c>
      <c r="B34" s="2" t="s">
        <v>782</v>
      </c>
      <c r="C34" s="1"/>
      <c r="D34" s="1" t="s">
        <v>49</v>
      </c>
      <c r="E34" s="1" t="s">
        <v>87</v>
      </c>
      <c r="F34" s="42"/>
      <c r="G34" s="43">
        <v>938.05</v>
      </c>
      <c r="H34" s="44"/>
      <c r="I34" s="37"/>
    </row>
    <row r="35" spans="1:9" ht="13.5" thickBot="1">
      <c r="A35" s="49"/>
      <c r="B35" s="3"/>
      <c r="C35" s="4"/>
      <c r="D35" s="4"/>
      <c r="E35" s="4"/>
      <c r="F35" s="45"/>
      <c r="G35" s="46"/>
      <c r="H35" s="69"/>
      <c r="I35" s="38"/>
    </row>
    <row r="36" spans="1:8" ht="12.75" customHeight="1">
      <c r="A36" s="102" t="s">
        <v>12</v>
      </c>
      <c r="B36" s="105" t="s">
        <v>10</v>
      </c>
      <c r="C36" s="105" t="s">
        <v>10</v>
      </c>
      <c r="D36" s="107" t="s">
        <v>31</v>
      </c>
      <c r="E36" s="108"/>
      <c r="F36" s="29">
        <f>SUM(F9:F35)</f>
        <v>300353</v>
      </c>
      <c r="G36" s="30">
        <f>SUM(G9:G35)</f>
        <v>303002.84</v>
      </c>
      <c r="H36" s="56">
        <v>40670.58</v>
      </c>
    </row>
    <row r="37" spans="1:8" ht="26.25" thickBot="1">
      <c r="A37" s="103"/>
      <c r="B37" s="106"/>
      <c r="C37" s="106"/>
      <c r="D37" s="109"/>
      <c r="E37" s="110"/>
      <c r="F37" s="28" t="s">
        <v>27</v>
      </c>
      <c r="G37" s="31" t="s">
        <v>28</v>
      </c>
      <c r="H37" s="32" t="s">
        <v>11</v>
      </c>
    </row>
    <row r="38" spans="1:8" ht="13.5" thickBot="1">
      <c r="A38" s="12"/>
      <c r="B38" s="12"/>
      <c r="C38" s="12"/>
      <c r="D38" s="12"/>
      <c r="E38" s="12"/>
      <c r="F38" s="12"/>
      <c r="G38" s="12"/>
      <c r="H38" s="12"/>
    </row>
    <row r="39" spans="1:8" ht="13.5" thickBot="1">
      <c r="A39" s="129" t="s">
        <v>13</v>
      </c>
      <c r="B39" s="129"/>
      <c r="C39" s="12"/>
      <c r="F39" s="130" t="s">
        <v>23</v>
      </c>
      <c r="G39" s="131"/>
      <c r="H39" s="60">
        <f>H36+B51</f>
        <v>40670.58</v>
      </c>
    </row>
    <row r="40" spans="1:8" ht="12.75">
      <c r="A40" s="23" t="s">
        <v>14</v>
      </c>
      <c r="B40" s="51" t="str">
        <f>Fevereiro!K55</f>
        <v>cx. 341-0</v>
      </c>
      <c r="C40" s="12"/>
      <c r="D40" s="12"/>
      <c r="E40" s="12"/>
      <c r="F40" s="12"/>
      <c r="G40" s="12"/>
      <c r="H40" s="12"/>
    </row>
    <row r="41" spans="1:8" ht="12.75">
      <c r="A41" s="121" t="s">
        <v>30</v>
      </c>
      <c r="B41" s="122"/>
      <c r="H41" s="12"/>
    </row>
    <row r="42" spans="1:8" ht="12.75">
      <c r="A42" s="24" t="s">
        <v>15</v>
      </c>
      <c r="B42" s="24" t="s">
        <v>5</v>
      </c>
      <c r="H42" s="12"/>
    </row>
    <row r="43" spans="1:8" ht="12.75">
      <c r="A43" s="1"/>
      <c r="B43" s="57"/>
      <c r="E43" s="104" t="s">
        <v>783</v>
      </c>
      <c r="F43" s="104"/>
      <c r="G43" s="104"/>
      <c r="H43" s="104"/>
    </row>
    <row r="44" spans="1:8" ht="12.75">
      <c r="A44" s="1"/>
      <c r="B44" s="58"/>
      <c r="H44" s="12"/>
    </row>
    <row r="45" spans="1:8" ht="13.5" thickBot="1">
      <c r="A45" s="1"/>
      <c r="B45" s="58"/>
      <c r="H45" s="12"/>
    </row>
    <row r="46" spans="1:8" ht="13.5" thickBot="1">
      <c r="A46" s="1"/>
      <c r="B46" s="58"/>
      <c r="D46" s="7" t="s">
        <v>0</v>
      </c>
      <c r="E46" s="124" t="str">
        <f>B5</f>
        <v>SANTA ASA DE MISERICÓRDIA DE TAQUARITUBA</v>
      </c>
      <c r="F46" s="125"/>
      <c r="G46" s="125"/>
      <c r="H46" s="126"/>
    </row>
    <row r="47" spans="1:8" ht="12.75">
      <c r="A47" s="1"/>
      <c r="B47" s="58"/>
      <c r="D47" s="8"/>
      <c r="E47" s="9"/>
      <c r="F47" s="9"/>
      <c r="G47" s="9"/>
      <c r="H47" s="10"/>
    </row>
    <row r="48" spans="1:8" ht="12.75">
      <c r="A48" s="1"/>
      <c r="B48" s="57"/>
      <c r="D48" s="11"/>
      <c r="E48" s="12"/>
      <c r="F48" s="12"/>
      <c r="G48" s="12"/>
      <c r="H48" s="13"/>
    </row>
    <row r="49" spans="1:8" ht="12.75">
      <c r="A49" s="1"/>
      <c r="B49" s="57"/>
      <c r="D49" s="14" t="s">
        <v>17</v>
      </c>
      <c r="E49" s="12"/>
      <c r="F49" s="12"/>
      <c r="G49" s="12"/>
      <c r="H49" s="13"/>
    </row>
    <row r="50" spans="1:8" ht="12.75">
      <c r="A50" s="1"/>
      <c r="B50" s="57"/>
      <c r="D50" s="11"/>
      <c r="E50" s="138" t="s">
        <v>97</v>
      </c>
      <c r="F50" s="138"/>
      <c r="G50" s="138"/>
      <c r="H50" s="21"/>
    </row>
    <row r="51" spans="1:8" ht="13.5" thickBot="1">
      <c r="A51" s="25" t="s">
        <v>9</v>
      </c>
      <c r="B51" s="59">
        <f>SUM(B43:B50)</f>
        <v>0</v>
      </c>
      <c r="D51" s="15"/>
      <c r="E51" s="117" t="s">
        <v>16</v>
      </c>
      <c r="F51" s="117"/>
      <c r="G51" s="117"/>
      <c r="H51" s="26"/>
    </row>
    <row r="52" ht="12.75">
      <c r="H52" s="12"/>
    </row>
  </sheetData>
  <sheetProtection selectLockedCells="1"/>
  <mergeCells count="18">
    <mergeCell ref="E51:G51"/>
    <mergeCell ref="A39:B39"/>
    <mergeCell ref="F39:G39"/>
    <mergeCell ref="A41:B41"/>
    <mergeCell ref="E43:H43"/>
    <mergeCell ref="A36:A37"/>
    <mergeCell ref="B36:B37"/>
    <mergeCell ref="C36:C37"/>
    <mergeCell ref="D36:E37"/>
    <mergeCell ref="E46:H46"/>
    <mergeCell ref="E50:G50"/>
    <mergeCell ref="B5:D5"/>
    <mergeCell ref="G5:H5"/>
    <mergeCell ref="A6:B6"/>
    <mergeCell ref="D6:E6"/>
    <mergeCell ref="G6:H6"/>
    <mergeCell ref="A7:E7"/>
    <mergeCell ref="G7:H7"/>
  </mergeCells>
  <conditionalFormatting sqref="H12:H34">
    <cfRule type="cellIs" priority="1" dxfId="0" operator="equal" stopIfTrue="1">
      <formula>H11</formula>
    </cfRule>
  </conditionalFormatting>
  <conditionalFormatting sqref="H35">
    <cfRule type="cellIs" priority="117" dxfId="0" operator="equal" stopIfTrue="1">
      <formula>Março!#REF!</formula>
    </cfRule>
  </conditionalFormatting>
  <conditionalFormatting sqref="H11">
    <cfRule type="cellIs" priority="119" dxfId="0" operator="equal" stopIfTrue="1">
      <formula>H9</formula>
    </cfRule>
  </conditionalFormatting>
  <printOptions horizontalCentered="1"/>
  <pageMargins left="0.3937007874015748" right="0.3937007874015748" top="0.5905511811023623" bottom="0.984251968503937" header="0.5118110236220472" footer="0.5511811023622047"/>
  <pageSetup horizontalDpi="300" verticalDpi="3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I55"/>
  <sheetViews>
    <sheetView showGridLines="0" zoomScalePageLayoutView="0" workbookViewId="0" topLeftCell="A10">
      <selection activeCell="A39" sqref="A39:I40"/>
    </sheetView>
  </sheetViews>
  <sheetFormatPr defaultColWidth="9.140625" defaultRowHeight="12.75"/>
  <cols>
    <col min="1" max="1" width="9.57421875" style="6" customWidth="1"/>
    <col min="2" max="2" width="28.421875" style="6" customWidth="1"/>
    <col min="3" max="3" width="17.8515625" style="6" customWidth="1"/>
    <col min="4" max="4" width="20.421875" style="6" customWidth="1"/>
    <col min="5" max="5" width="11.00390625" style="6" customWidth="1"/>
    <col min="6" max="6" width="11.57421875" style="6" customWidth="1"/>
    <col min="7" max="7" width="11.140625" style="6" customWidth="1"/>
    <col min="8" max="9" width="11.8515625" style="6" customWidth="1"/>
    <col min="10" max="16384" width="9.140625" style="6" customWidth="1"/>
  </cols>
  <sheetData>
    <row r="1" ht="12.75"/>
    <row r="2" ht="12.75"/>
    <row r="3" ht="0.75" customHeight="1"/>
    <row r="4" ht="52.5" customHeight="1" thickBot="1"/>
    <row r="5" spans="1:8" ht="13.5" thickBot="1">
      <c r="A5" s="17" t="s">
        <v>0</v>
      </c>
      <c r="B5" s="113" t="s">
        <v>252</v>
      </c>
      <c r="C5" s="114"/>
      <c r="D5" s="132"/>
      <c r="E5" s="18"/>
      <c r="F5" s="19" t="s">
        <v>1</v>
      </c>
      <c r="G5" s="133" t="s">
        <v>676</v>
      </c>
      <c r="H5" s="134"/>
    </row>
    <row r="6" spans="1:8" ht="13.5" thickBot="1">
      <c r="A6" s="98" t="s">
        <v>18</v>
      </c>
      <c r="B6" s="99"/>
      <c r="C6" s="20" t="s">
        <v>455</v>
      </c>
      <c r="D6" s="100"/>
      <c r="E6" s="101"/>
      <c r="F6" s="22" t="s">
        <v>8</v>
      </c>
      <c r="G6" s="141" t="s">
        <v>261</v>
      </c>
      <c r="H6" s="135"/>
    </row>
    <row r="7" spans="1:8" ht="13.5" thickBot="1">
      <c r="A7" s="113"/>
      <c r="B7" s="114"/>
      <c r="C7" s="114"/>
      <c r="D7" s="115"/>
      <c r="E7" s="116"/>
      <c r="F7" s="17" t="s">
        <v>22</v>
      </c>
      <c r="G7" s="136">
        <v>2018</v>
      </c>
      <c r="H7" s="137"/>
    </row>
    <row r="8" spans="1:9" ht="26.25" thickBot="1">
      <c r="A8" s="5" t="s">
        <v>7</v>
      </c>
      <c r="B8" s="5" t="s">
        <v>3</v>
      </c>
      <c r="C8" s="16" t="s">
        <v>4</v>
      </c>
      <c r="D8" s="16" t="s">
        <v>2</v>
      </c>
      <c r="E8" s="16" t="s">
        <v>24</v>
      </c>
      <c r="F8" s="16" t="s">
        <v>21</v>
      </c>
      <c r="G8" s="5" t="s">
        <v>20</v>
      </c>
      <c r="H8" s="5" t="s">
        <v>6</v>
      </c>
      <c r="I8" s="5" t="s">
        <v>26</v>
      </c>
    </row>
    <row r="9" spans="1:9" ht="12.75">
      <c r="A9" s="47" t="s">
        <v>784</v>
      </c>
      <c r="B9" s="36"/>
      <c r="C9" s="35"/>
      <c r="D9" s="35"/>
      <c r="E9" s="35"/>
      <c r="F9" s="39"/>
      <c r="G9" s="40"/>
      <c r="H9" s="41">
        <v>40670.58</v>
      </c>
      <c r="I9" s="27"/>
    </row>
    <row r="10" spans="1:9" ht="12.75">
      <c r="A10" s="91" t="s">
        <v>785</v>
      </c>
      <c r="B10" s="92" t="s">
        <v>258</v>
      </c>
      <c r="C10" s="80"/>
      <c r="D10" s="97" t="s">
        <v>271</v>
      </c>
      <c r="E10" s="97" t="s">
        <v>87</v>
      </c>
      <c r="F10" s="81">
        <v>300353</v>
      </c>
      <c r="G10" s="82"/>
      <c r="H10" s="83">
        <v>341023.58</v>
      </c>
      <c r="I10" s="84"/>
    </row>
    <row r="11" spans="1:9" ht="12.75">
      <c r="A11" s="70" t="s">
        <v>786</v>
      </c>
      <c r="B11" s="73" t="s">
        <v>787</v>
      </c>
      <c r="C11" s="1"/>
      <c r="D11" s="71" t="s">
        <v>257</v>
      </c>
      <c r="E11" s="71" t="s">
        <v>87</v>
      </c>
      <c r="F11" s="42"/>
      <c r="G11" s="43">
        <v>5096</v>
      </c>
      <c r="H11" s="44"/>
      <c r="I11" s="72"/>
    </row>
    <row r="12" spans="1:9" ht="12.75">
      <c r="A12" s="70" t="s">
        <v>788</v>
      </c>
      <c r="B12" s="73" t="s">
        <v>650</v>
      </c>
      <c r="C12" s="71" t="s">
        <v>432</v>
      </c>
      <c r="D12" s="51" t="s">
        <v>49</v>
      </c>
      <c r="E12" s="71" t="s">
        <v>790</v>
      </c>
      <c r="F12" s="42"/>
      <c r="G12" s="43">
        <v>3850</v>
      </c>
      <c r="H12" s="44"/>
      <c r="I12" s="37"/>
    </row>
    <row r="13" spans="1:9" ht="12.75">
      <c r="A13" s="70" t="s">
        <v>788</v>
      </c>
      <c r="B13" s="73" t="s">
        <v>789</v>
      </c>
      <c r="C13" s="71" t="s">
        <v>481</v>
      </c>
      <c r="D13" s="51" t="s">
        <v>49</v>
      </c>
      <c r="E13" s="71" t="s">
        <v>791</v>
      </c>
      <c r="F13" s="42"/>
      <c r="G13" s="43">
        <v>3787.69</v>
      </c>
      <c r="H13" s="44"/>
      <c r="I13" s="72"/>
    </row>
    <row r="14" spans="1:9" ht="12.75">
      <c r="A14" s="70" t="s">
        <v>792</v>
      </c>
      <c r="B14" s="73" t="s">
        <v>796</v>
      </c>
      <c r="C14" s="71" t="s">
        <v>434</v>
      </c>
      <c r="D14" s="51" t="s">
        <v>49</v>
      </c>
      <c r="E14" s="71" t="s">
        <v>797</v>
      </c>
      <c r="F14" s="42"/>
      <c r="G14" s="43">
        <v>28950.47</v>
      </c>
      <c r="H14" s="44"/>
      <c r="I14" s="37"/>
    </row>
    <row r="15" spans="1:9" ht="12.75">
      <c r="A15" s="70" t="s">
        <v>792</v>
      </c>
      <c r="B15" s="73" t="s">
        <v>793</v>
      </c>
      <c r="C15" s="71" t="s">
        <v>656</v>
      </c>
      <c r="D15" s="51" t="s">
        <v>49</v>
      </c>
      <c r="E15" s="71" t="s">
        <v>264</v>
      </c>
      <c r="F15" s="42"/>
      <c r="G15" s="43">
        <v>2441.6</v>
      </c>
      <c r="H15" s="44"/>
      <c r="I15" s="37"/>
    </row>
    <row r="16" spans="1:9" ht="12.75">
      <c r="A16" s="70" t="s">
        <v>792</v>
      </c>
      <c r="B16" s="73" t="s">
        <v>73</v>
      </c>
      <c r="C16" s="71" t="s">
        <v>74</v>
      </c>
      <c r="D16" s="51" t="s">
        <v>49</v>
      </c>
      <c r="E16" s="71" t="s">
        <v>798</v>
      </c>
      <c r="F16" s="42"/>
      <c r="G16" s="43">
        <v>10182.72</v>
      </c>
      <c r="H16" s="44"/>
      <c r="I16" s="37"/>
    </row>
    <row r="17" spans="1:9" ht="12.75">
      <c r="A17" s="70" t="s">
        <v>792</v>
      </c>
      <c r="B17" s="73" t="s">
        <v>75</v>
      </c>
      <c r="C17" s="71" t="s">
        <v>77</v>
      </c>
      <c r="D17" s="51" t="s">
        <v>49</v>
      </c>
      <c r="E17" s="71" t="s">
        <v>799</v>
      </c>
      <c r="F17" s="42"/>
      <c r="G17" s="43">
        <v>20929.67</v>
      </c>
      <c r="H17" s="44"/>
      <c r="I17" s="37"/>
    </row>
    <row r="18" spans="1:9" ht="12.75">
      <c r="A18" s="70" t="s">
        <v>792</v>
      </c>
      <c r="B18" s="73" t="s">
        <v>794</v>
      </c>
      <c r="C18" s="71" t="s">
        <v>51</v>
      </c>
      <c r="D18" s="51" t="s">
        <v>49</v>
      </c>
      <c r="E18" s="71" t="s">
        <v>800</v>
      </c>
      <c r="F18" s="42"/>
      <c r="G18" s="43">
        <v>3104.58</v>
      </c>
      <c r="H18" s="44"/>
      <c r="I18" s="37"/>
    </row>
    <row r="19" spans="1:9" ht="12.75">
      <c r="A19" s="70" t="s">
        <v>792</v>
      </c>
      <c r="B19" s="73" t="s">
        <v>795</v>
      </c>
      <c r="C19" s="71" t="s">
        <v>82</v>
      </c>
      <c r="D19" s="51" t="s">
        <v>49</v>
      </c>
      <c r="E19" s="71" t="s">
        <v>801</v>
      </c>
      <c r="F19" s="42"/>
      <c r="G19" s="43">
        <v>15840.8</v>
      </c>
      <c r="H19" s="44"/>
      <c r="I19" s="37"/>
    </row>
    <row r="20" spans="1:9" ht="12.75">
      <c r="A20" s="70" t="s">
        <v>792</v>
      </c>
      <c r="B20" s="73" t="s">
        <v>83</v>
      </c>
      <c r="C20" s="71" t="s">
        <v>84</v>
      </c>
      <c r="D20" s="51" t="s">
        <v>49</v>
      </c>
      <c r="E20" s="71" t="s">
        <v>523</v>
      </c>
      <c r="F20" s="42"/>
      <c r="G20" s="43">
        <v>2815.5</v>
      </c>
      <c r="H20" s="44"/>
      <c r="I20" s="37"/>
    </row>
    <row r="21" spans="1:9" ht="12.75">
      <c r="A21" s="70" t="s">
        <v>792</v>
      </c>
      <c r="B21" s="73" t="s">
        <v>802</v>
      </c>
      <c r="C21" s="71" t="s">
        <v>70</v>
      </c>
      <c r="D21" s="51" t="s">
        <v>49</v>
      </c>
      <c r="E21" s="71" t="s">
        <v>806</v>
      </c>
      <c r="F21" s="42"/>
      <c r="G21" s="43">
        <v>4348.25</v>
      </c>
      <c r="H21" s="44"/>
      <c r="I21" s="37"/>
    </row>
    <row r="22" spans="1:9" ht="12.75">
      <c r="A22" s="70" t="s">
        <v>792</v>
      </c>
      <c r="B22" s="73" t="s">
        <v>803</v>
      </c>
      <c r="C22" s="1"/>
      <c r="D22" s="51" t="s">
        <v>257</v>
      </c>
      <c r="E22" s="71" t="s">
        <v>87</v>
      </c>
      <c r="F22" s="42"/>
      <c r="G22" s="43">
        <v>1172.93</v>
      </c>
      <c r="H22" s="44"/>
      <c r="I22" s="37"/>
    </row>
    <row r="23" spans="1:9" ht="12.75">
      <c r="A23" s="70" t="s">
        <v>792</v>
      </c>
      <c r="B23" s="73" t="s">
        <v>804</v>
      </c>
      <c r="C23" s="1"/>
      <c r="D23" s="51" t="s">
        <v>257</v>
      </c>
      <c r="E23" s="71" t="s">
        <v>87</v>
      </c>
      <c r="F23" s="42"/>
      <c r="G23" s="43">
        <v>1610.53</v>
      </c>
      <c r="H23" s="44"/>
      <c r="I23" s="72"/>
    </row>
    <row r="24" spans="1:9" ht="12.75">
      <c r="A24" s="70" t="s">
        <v>792</v>
      </c>
      <c r="B24" s="73" t="s">
        <v>711</v>
      </c>
      <c r="C24" s="1"/>
      <c r="D24" s="51" t="s">
        <v>257</v>
      </c>
      <c r="E24" s="71" t="s">
        <v>87</v>
      </c>
      <c r="F24" s="42"/>
      <c r="G24" s="43">
        <v>1552.05</v>
      </c>
      <c r="H24" s="44"/>
      <c r="I24" s="72"/>
    </row>
    <row r="25" spans="1:9" ht="12.75">
      <c r="A25" s="70" t="s">
        <v>792</v>
      </c>
      <c r="B25" s="73" t="s">
        <v>647</v>
      </c>
      <c r="C25" s="1"/>
      <c r="D25" s="51" t="s">
        <v>257</v>
      </c>
      <c r="E25" s="71" t="s">
        <v>87</v>
      </c>
      <c r="F25" s="42"/>
      <c r="G25" s="43">
        <v>962.15</v>
      </c>
      <c r="H25" s="44"/>
      <c r="I25" s="37"/>
    </row>
    <row r="26" spans="1:9" ht="12.75">
      <c r="A26" s="70" t="s">
        <v>792</v>
      </c>
      <c r="B26" s="73" t="s">
        <v>805</v>
      </c>
      <c r="C26" s="1"/>
      <c r="D26" s="51" t="s">
        <v>257</v>
      </c>
      <c r="E26" s="71" t="s">
        <v>87</v>
      </c>
      <c r="F26" s="42"/>
      <c r="G26" s="43">
        <v>1276.05</v>
      </c>
      <c r="H26" s="44"/>
      <c r="I26" s="37"/>
    </row>
    <row r="27" spans="1:9" ht="12.75">
      <c r="A27" s="70" t="s">
        <v>792</v>
      </c>
      <c r="B27" s="73" t="s">
        <v>646</v>
      </c>
      <c r="C27" s="1"/>
      <c r="D27" s="51" t="s">
        <v>257</v>
      </c>
      <c r="E27" s="71" t="s">
        <v>87</v>
      </c>
      <c r="F27" s="42"/>
      <c r="G27" s="43">
        <v>7469.66</v>
      </c>
      <c r="H27" s="44"/>
      <c r="I27" s="37"/>
    </row>
    <row r="28" spans="1:9" ht="12.75">
      <c r="A28" s="70" t="s">
        <v>792</v>
      </c>
      <c r="B28" s="73" t="s">
        <v>712</v>
      </c>
      <c r="C28" s="1"/>
      <c r="D28" s="71" t="s">
        <v>257</v>
      </c>
      <c r="E28" s="71" t="s">
        <v>87</v>
      </c>
      <c r="F28" s="42"/>
      <c r="G28" s="43">
        <v>1816.73</v>
      </c>
      <c r="H28" s="44"/>
      <c r="I28" s="37"/>
    </row>
    <row r="29" spans="1:9" ht="12.75">
      <c r="A29" s="70" t="s">
        <v>792</v>
      </c>
      <c r="B29" s="73" t="s">
        <v>807</v>
      </c>
      <c r="C29" s="1"/>
      <c r="D29" s="71" t="s">
        <v>257</v>
      </c>
      <c r="E29" s="71" t="s">
        <v>87</v>
      </c>
      <c r="F29" s="42"/>
      <c r="G29" s="43">
        <v>2898.4</v>
      </c>
      <c r="H29" s="44"/>
      <c r="I29" s="37"/>
    </row>
    <row r="30" spans="1:9" ht="12.75">
      <c r="A30" s="70" t="s">
        <v>792</v>
      </c>
      <c r="B30" s="73" t="s">
        <v>658</v>
      </c>
      <c r="C30" s="1"/>
      <c r="D30" s="71" t="s">
        <v>257</v>
      </c>
      <c r="E30" s="71" t="s">
        <v>87</v>
      </c>
      <c r="F30" s="42"/>
      <c r="G30" s="43">
        <v>982.17</v>
      </c>
      <c r="H30" s="44"/>
      <c r="I30" s="37"/>
    </row>
    <row r="31" spans="1:9" ht="12.75">
      <c r="A31" s="70" t="s">
        <v>792</v>
      </c>
      <c r="B31" s="73" t="s">
        <v>270</v>
      </c>
      <c r="C31" s="1"/>
      <c r="D31" s="71" t="s">
        <v>257</v>
      </c>
      <c r="E31" s="71" t="s">
        <v>87</v>
      </c>
      <c r="F31" s="42"/>
      <c r="G31" s="43">
        <v>127778.78</v>
      </c>
      <c r="H31" s="44"/>
      <c r="I31" s="37"/>
    </row>
    <row r="32" spans="1:9" ht="12.75">
      <c r="A32" s="70" t="s">
        <v>808</v>
      </c>
      <c r="B32" s="73" t="s">
        <v>809</v>
      </c>
      <c r="C32" s="1"/>
      <c r="D32" s="71" t="s">
        <v>49</v>
      </c>
      <c r="E32" s="71" t="s">
        <v>810</v>
      </c>
      <c r="F32" s="42"/>
      <c r="G32" s="43">
        <v>4129.4</v>
      </c>
      <c r="H32" s="44"/>
      <c r="I32" s="37"/>
    </row>
    <row r="33" spans="1:9" ht="12.75">
      <c r="A33" s="70" t="s">
        <v>808</v>
      </c>
      <c r="B33" s="73" t="s">
        <v>809</v>
      </c>
      <c r="C33" s="1"/>
      <c r="D33" s="71" t="s">
        <v>49</v>
      </c>
      <c r="E33" s="71" t="s">
        <v>811</v>
      </c>
      <c r="F33" s="42"/>
      <c r="G33" s="43">
        <v>12376.18</v>
      </c>
      <c r="H33" s="44"/>
      <c r="I33" s="72"/>
    </row>
    <row r="34" spans="1:9" ht="12.75">
      <c r="A34" s="70" t="s">
        <v>808</v>
      </c>
      <c r="B34" s="73" t="s">
        <v>809</v>
      </c>
      <c r="C34" s="1"/>
      <c r="D34" s="71" t="s">
        <v>49</v>
      </c>
      <c r="E34" s="71" t="s">
        <v>453</v>
      </c>
      <c r="F34" s="42"/>
      <c r="G34" s="43">
        <v>21983.42</v>
      </c>
      <c r="H34" s="44"/>
      <c r="I34" s="72"/>
    </row>
    <row r="35" spans="1:9" ht="12.75">
      <c r="A35" s="70" t="s">
        <v>812</v>
      </c>
      <c r="B35" s="73" t="s">
        <v>813</v>
      </c>
      <c r="C35" s="1"/>
      <c r="D35" s="71" t="s">
        <v>49</v>
      </c>
      <c r="E35" s="71" t="s">
        <v>814</v>
      </c>
      <c r="F35" s="42"/>
      <c r="G35" s="43">
        <v>5556</v>
      </c>
      <c r="H35" s="44"/>
      <c r="I35" s="37"/>
    </row>
    <row r="36" spans="1:9" ht="12.75">
      <c r="A36" s="70" t="s">
        <v>812</v>
      </c>
      <c r="B36" s="73" t="s">
        <v>815</v>
      </c>
      <c r="C36" s="1"/>
      <c r="D36" s="71" t="s">
        <v>49</v>
      </c>
      <c r="E36" s="71" t="s">
        <v>816</v>
      </c>
      <c r="F36" s="42"/>
      <c r="G36" s="43">
        <v>6510</v>
      </c>
      <c r="H36" s="44"/>
      <c r="I36" s="37"/>
    </row>
    <row r="37" spans="1:9" ht="12.75">
      <c r="A37" s="70" t="s">
        <v>817</v>
      </c>
      <c r="B37" s="73" t="s">
        <v>818</v>
      </c>
      <c r="C37" s="1"/>
      <c r="D37" s="71" t="s">
        <v>52</v>
      </c>
      <c r="E37" s="71" t="s">
        <v>87</v>
      </c>
      <c r="F37" s="42"/>
      <c r="G37" s="43">
        <v>3555.59</v>
      </c>
      <c r="H37" s="44"/>
      <c r="I37" s="37"/>
    </row>
    <row r="38" spans="1:9" ht="13.5" thickBot="1">
      <c r="A38" s="70"/>
      <c r="B38" s="73"/>
      <c r="C38" s="1"/>
      <c r="D38" s="71"/>
      <c r="E38" s="71"/>
      <c r="F38" s="42"/>
      <c r="G38" s="43"/>
      <c r="H38" s="44"/>
      <c r="I38" s="37"/>
    </row>
    <row r="39" spans="1:8" ht="12.75" customHeight="1">
      <c r="A39" s="102"/>
      <c r="B39" s="105"/>
      <c r="C39" s="105"/>
      <c r="D39" s="107"/>
      <c r="E39" s="108"/>
      <c r="F39" s="29"/>
      <c r="G39" s="30">
        <f>SUM(G11:G38)</f>
        <v>302977.32</v>
      </c>
      <c r="H39" s="56">
        <v>38046.26</v>
      </c>
    </row>
    <row r="40" spans="1:8" ht="13.5" thickBot="1">
      <c r="A40" s="103"/>
      <c r="B40" s="106"/>
      <c r="C40" s="106"/>
      <c r="D40" s="109"/>
      <c r="E40" s="110"/>
      <c r="F40" s="28"/>
      <c r="G40" s="31"/>
      <c r="H40" s="32"/>
    </row>
    <row r="41" spans="1:8" ht="13.5" thickBot="1">
      <c r="A41" s="12"/>
      <c r="B41" s="12"/>
      <c r="C41" s="12"/>
      <c r="D41" s="12"/>
      <c r="E41" s="12"/>
      <c r="F41" s="12"/>
      <c r="G41" s="12"/>
      <c r="H41" s="86"/>
    </row>
    <row r="42" spans="1:8" ht="13.5" thickBot="1">
      <c r="A42" s="129" t="s">
        <v>13</v>
      </c>
      <c r="B42" s="129"/>
      <c r="C42" s="12"/>
      <c r="F42" s="130" t="s">
        <v>23</v>
      </c>
      <c r="G42" s="131"/>
      <c r="H42" s="60">
        <f>H39+B54</f>
        <v>38046.26</v>
      </c>
    </row>
    <row r="43" spans="1:8" ht="12.75">
      <c r="A43" s="23" t="s">
        <v>14</v>
      </c>
      <c r="B43" s="51" t="str">
        <f>Fevereiro!K55</f>
        <v>cx. 341-0</v>
      </c>
      <c r="C43" s="12"/>
      <c r="D43" s="12"/>
      <c r="E43" s="12"/>
      <c r="F43" s="12"/>
      <c r="G43" s="12"/>
      <c r="H43" s="12"/>
    </row>
    <row r="44" spans="1:8" ht="12.75">
      <c r="A44" s="121" t="s">
        <v>30</v>
      </c>
      <c r="B44" s="122"/>
      <c r="H44" s="12"/>
    </row>
    <row r="45" spans="1:8" ht="12.75">
      <c r="A45" s="24" t="s">
        <v>15</v>
      </c>
      <c r="B45" s="24" t="s">
        <v>5</v>
      </c>
      <c r="H45" s="12"/>
    </row>
    <row r="46" spans="1:8" ht="12.75">
      <c r="A46" s="1"/>
      <c r="B46" s="57"/>
      <c r="E46" s="104" t="s">
        <v>34</v>
      </c>
      <c r="F46" s="104"/>
      <c r="G46" s="104"/>
      <c r="H46" s="104"/>
    </row>
    <row r="47" spans="1:8" ht="12.75">
      <c r="A47" s="1"/>
      <c r="B47" s="58"/>
      <c r="H47" s="12"/>
    </row>
    <row r="48" spans="1:8" ht="13.5" thickBot="1">
      <c r="A48" s="1"/>
      <c r="B48" s="58"/>
      <c r="H48" s="12"/>
    </row>
    <row r="49" spans="1:8" ht="13.5" thickBot="1">
      <c r="A49" s="1"/>
      <c r="B49" s="58"/>
      <c r="D49" s="7" t="s">
        <v>0</v>
      </c>
      <c r="E49" s="124" t="s">
        <v>281</v>
      </c>
      <c r="F49" s="125"/>
      <c r="G49" s="125"/>
      <c r="H49" s="126"/>
    </row>
    <row r="50" spans="1:8" ht="12.75">
      <c r="A50" s="1"/>
      <c r="B50" s="58"/>
      <c r="D50" s="8"/>
      <c r="E50" s="9"/>
      <c r="F50" s="9"/>
      <c r="G50" s="9"/>
      <c r="H50" s="10"/>
    </row>
    <row r="51" spans="1:8" ht="12.75">
      <c r="A51" s="1"/>
      <c r="B51" s="57"/>
      <c r="D51" s="11"/>
      <c r="E51" s="12"/>
      <c r="F51" s="12"/>
      <c r="G51" s="12"/>
      <c r="H51" s="13"/>
    </row>
    <row r="52" spans="1:8" ht="12.75">
      <c r="A52" s="1"/>
      <c r="B52" s="57"/>
      <c r="D52" s="14" t="s">
        <v>17</v>
      </c>
      <c r="E52" s="12"/>
      <c r="F52" s="12"/>
      <c r="G52" s="12"/>
      <c r="H52" s="13"/>
    </row>
    <row r="53" spans="1:8" ht="12.75">
      <c r="A53" s="1"/>
      <c r="B53" s="57"/>
      <c r="D53" s="11"/>
      <c r="E53" s="138" t="s">
        <v>97</v>
      </c>
      <c r="F53" s="138"/>
      <c r="G53" s="138"/>
      <c r="H53" s="21"/>
    </row>
    <row r="54" spans="1:8" ht="13.5" thickBot="1">
      <c r="A54" s="25" t="s">
        <v>9</v>
      </c>
      <c r="B54" s="59">
        <f>SUM(B46:B53)</f>
        <v>0</v>
      </c>
      <c r="D54" s="15"/>
      <c r="E54" s="117" t="s">
        <v>16</v>
      </c>
      <c r="F54" s="117"/>
      <c r="G54" s="117"/>
      <c r="H54" s="26"/>
    </row>
    <row r="55" ht="12.75">
      <c r="H55" s="12"/>
    </row>
  </sheetData>
  <sheetProtection selectLockedCells="1"/>
  <mergeCells count="18">
    <mergeCell ref="E54:G54"/>
    <mergeCell ref="A42:B42"/>
    <mergeCell ref="F42:G42"/>
    <mergeCell ref="A44:B44"/>
    <mergeCell ref="E46:H46"/>
    <mergeCell ref="A39:A40"/>
    <mergeCell ref="B39:B40"/>
    <mergeCell ref="C39:C40"/>
    <mergeCell ref="D39:E40"/>
    <mergeCell ref="E49:H49"/>
    <mergeCell ref="E53:G53"/>
    <mergeCell ref="B5:D5"/>
    <mergeCell ref="G5:H5"/>
    <mergeCell ref="A6:B6"/>
    <mergeCell ref="D6:E6"/>
    <mergeCell ref="G6:H6"/>
    <mergeCell ref="A7:E7"/>
    <mergeCell ref="G7:H7"/>
  </mergeCells>
  <conditionalFormatting sqref="H12:H18 H20:H38">
    <cfRule type="cellIs" priority="1" dxfId="0" operator="equal" stopIfTrue="1">
      <formula>H11</formula>
    </cfRule>
  </conditionalFormatting>
  <conditionalFormatting sqref="H11">
    <cfRule type="cellIs" priority="121" dxfId="0" operator="equal" stopIfTrue="1">
      <formula>Abril!#REF!</formula>
    </cfRule>
  </conditionalFormatting>
  <conditionalFormatting sqref="H19">
    <cfRule type="cellIs" priority="197" dxfId="0" operator="equal" stopIfTrue="1">
      <formula>Abril!#REF!</formula>
    </cfRule>
  </conditionalFormatting>
  <printOptions horizontalCentered="1"/>
  <pageMargins left="0.3937007874015748" right="0.3937007874015748" top="0.5905511811023623" bottom="0.984251968503937" header="0.5118110236220472" footer="0.5511811023622047"/>
  <pageSetup horizontalDpi="300" verticalDpi="3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4:I59"/>
  <sheetViews>
    <sheetView showGridLines="0" zoomScalePageLayoutView="0" workbookViewId="0" topLeftCell="A37">
      <selection activeCell="E50" sqref="E50:H50"/>
    </sheetView>
  </sheetViews>
  <sheetFormatPr defaultColWidth="9.140625" defaultRowHeight="12.75"/>
  <cols>
    <col min="1" max="1" width="9.57421875" style="6" customWidth="1"/>
    <col min="2" max="2" width="28.421875" style="6" customWidth="1"/>
    <col min="3" max="3" width="17.8515625" style="6" customWidth="1"/>
    <col min="4" max="4" width="20.421875" style="6" customWidth="1"/>
    <col min="5" max="5" width="11.00390625" style="6" customWidth="1"/>
    <col min="6" max="6" width="11.57421875" style="6" customWidth="1"/>
    <col min="7" max="7" width="11.140625" style="6" customWidth="1"/>
    <col min="8" max="9" width="11.8515625" style="6" customWidth="1"/>
    <col min="10" max="16384" width="9.140625" style="6" customWidth="1"/>
  </cols>
  <sheetData>
    <row r="1" ht="12.75"/>
    <row r="2" ht="12.75"/>
    <row r="3" ht="12.75"/>
    <row r="4" spans="2:6" ht="19.5" customHeight="1" thickBot="1">
      <c r="B4" s="142" t="s">
        <v>277</v>
      </c>
      <c r="C4" s="140"/>
      <c r="D4" s="140"/>
      <c r="E4" s="140"/>
      <c r="F4" s="140"/>
    </row>
    <row r="5" spans="1:8" ht="13.5" thickBot="1">
      <c r="A5" s="17" t="s">
        <v>0</v>
      </c>
      <c r="B5" s="113" t="s">
        <v>57</v>
      </c>
      <c r="C5" s="114"/>
      <c r="D5" s="132"/>
      <c r="E5" s="18"/>
      <c r="F5" s="19" t="s">
        <v>1</v>
      </c>
      <c r="G5" s="133" t="s">
        <v>676</v>
      </c>
      <c r="H5" s="134"/>
    </row>
    <row r="6" spans="1:8" ht="13.5" thickBot="1">
      <c r="A6" s="98" t="s">
        <v>18</v>
      </c>
      <c r="B6" s="99"/>
      <c r="C6" s="20" t="s">
        <v>458</v>
      </c>
      <c r="D6" s="100"/>
      <c r="E6" s="101"/>
      <c r="F6" s="22" t="s">
        <v>8</v>
      </c>
      <c r="G6" s="135" t="s">
        <v>261</v>
      </c>
      <c r="H6" s="135"/>
    </row>
    <row r="7" spans="1:8" ht="13.5" thickBot="1">
      <c r="A7" s="113"/>
      <c r="B7" s="114"/>
      <c r="C7" s="114"/>
      <c r="D7" s="115"/>
      <c r="E7" s="116"/>
      <c r="F7" s="17" t="s">
        <v>22</v>
      </c>
      <c r="G7" s="136">
        <v>2018</v>
      </c>
      <c r="H7" s="137"/>
    </row>
    <row r="8" spans="1:9" ht="39" thickBot="1">
      <c r="A8" s="5" t="s">
        <v>7</v>
      </c>
      <c r="B8" s="5" t="s">
        <v>3</v>
      </c>
      <c r="C8" s="16" t="s">
        <v>4</v>
      </c>
      <c r="D8" s="16" t="s">
        <v>2</v>
      </c>
      <c r="E8" s="16" t="s">
        <v>24</v>
      </c>
      <c r="F8" s="16" t="s">
        <v>21</v>
      </c>
      <c r="G8" s="5" t="s">
        <v>20</v>
      </c>
      <c r="H8" s="5" t="s">
        <v>6</v>
      </c>
      <c r="I8" s="5" t="s">
        <v>26</v>
      </c>
    </row>
    <row r="9" spans="1:9" ht="15" customHeight="1">
      <c r="A9" s="47">
        <v>40664</v>
      </c>
      <c r="B9" s="36" t="s">
        <v>25</v>
      </c>
      <c r="C9" s="35"/>
      <c r="D9" s="35"/>
      <c r="E9" s="35"/>
      <c r="F9" s="39"/>
      <c r="G9" s="40"/>
      <c r="H9" s="41">
        <f>Abril!H39</f>
        <v>38046.26</v>
      </c>
      <c r="I9" s="27"/>
    </row>
    <row r="10" spans="1:9" ht="15" customHeight="1">
      <c r="A10" s="70" t="s">
        <v>819</v>
      </c>
      <c r="B10" s="73" t="s">
        <v>255</v>
      </c>
      <c r="C10" s="1"/>
      <c r="D10" s="71" t="s">
        <v>271</v>
      </c>
      <c r="E10" s="71" t="s">
        <v>87</v>
      </c>
      <c r="F10" s="42">
        <v>300353</v>
      </c>
      <c r="G10" s="43"/>
      <c r="H10" s="44">
        <v>338399.26</v>
      </c>
      <c r="I10" s="37"/>
    </row>
    <row r="11" spans="1:9" ht="15.75" customHeight="1">
      <c r="A11" s="70" t="s">
        <v>820</v>
      </c>
      <c r="B11" s="2" t="s">
        <v>821</v>
      </c>
      <c r="C11" s="1" t="s">
        <v>822</v>
      </c>
      <c r="D11" s="71" t="s">
        <v>49</v>
      </c>
      <c r="E11" s="71" t="s">
        <v>823</v>
      </c>
      <c r="F11" s="42"/>
      <c r="G11" s="43">
        <v>286</v>
      </c>
      <c r="H11" s="44"/>
      <c r="I11" s="37"/>
    </row>
    <row r="12" spans="1:9" ht="12.75">
      <c r="A12" s="70" t="s">
        <v>820</v>
      </c>
      <c r="B12" s="2" t="s">
        <v>576</v>
      </c>
      <c r="C12" s="1" t="s">
        <v>824</v>
      </c>
      <c r="D12" s="71" t="s">
        <v>49</v>
      </c>
      <c r="E12" s="71" t="s">
        <v>825</v>
      </c>
      <c r="F12" s="42"/>
      <c r="G12" s="43">
        <v>566</v>
      </c>
      <c r="H12" s="44"/>
      <c r="I12" s="37"/>
    </row>
    <row r="13" spans="1:9" ht="15" customHeight="1">
      <c r="A13" s="70" t="s">
        <v>817</v>
      </c>
      <c r="B13" s="2" t="s">
        <v>826</v>
      </c>
      <c r="C13" s="1" t="s">
        <v>602</v>
      </c>
      <c r="D13" s="71" t="s">
        <v>136</v>
      </c>
      <c r="E13" s="71" t="s">
        <v>827</v>
      </c>
      <c r="F13" s="42"/>
      <c r="G13" s="43">
        <v>856.32</v>
      </c>
      <c r="H13" s="44"/>
      <c r="I13" s="37"/>
    </row>
    <row r="14" spans="1:9" ht="13.5" customHeight="1">
      <c r="A14" s="70" t="s">
        <v>817</v>
      </c>
      <c r="B14" s="2" t="s">
        <v>828</v>
      </c>
      <c r="C14" s="1" t="s">
        <v>829</v>
      </c>
      <c r="D14" s="71" t="s">
        <v>42</v>
      </c>
      <c r="E14" s="71" t="s">
        <v>830</v>
      </c>
      <c r="F14" s="42"/>
      <c r="G14" s="43">
        <v>624.9</v>
      </c>
      <c r="H14" s="44"/>
      <c r="I14" s="37"/>
    </row>
    <row r="15" spans="1:9" ht="13.5" customHeight="1">
      <c r="A15" s="70" t="s">
        <v>835</v>
      </c>
      <c r="B15" s="2" t="s">
        <v>836</v>
      </c>
      <c r="C15" s="1" t="s">
        <v>700</v>
      </c>
      <c r="D15" s="71" t="s">
        <v>49</v>
      </c>
      <c r="E15" s="71" t="s">
        <v>837</v>
      </c>
      <c r="F15" s="42"/>
      <c r="G15" s="43">
        <v>280</v>
      </c>
      <c r="H15" s="44"/>
      <c r="I15" s="37"/>
    </row>
    <row r="16" spans="1:9" ht="13.5" customHeight="1">
      <c r="A16" s="70" t="s">
        <v>838</v>
      </c>
      <c r="B16" s="2" t="s">
        <v>839</v>
      </c>
      <c r="C16" s="1" t="s">
        <v>560</v>
      </c>
      <c r="D16" s="71" t="s">
        <v>49</v>
      </c>
      <c r="E16" s="71" t="s">
        <v>840</v>
      </c>
      <c r="F16" s="42"/>
      <c r="G16" s="43">
        <v>3586.95</v>
      </c>
      <c r="H16" s="44"/>
      <c r="I16" s="37"/>
    </row>
    <row r="17" spans="1:9" ht="13.5" customHeight="1">
      <c r="A17" s="70" t="s">
        <v>838</v>
      </c>
      <c r="B17" s="2" t="s">
        <v>734</v>
      </c>
      <c r="C17" s="1" t="s">
        <v>74</v>
      </c>
      <c r="D17" s="71" t="s">
        <v>49</v>
      </c>
      <c r="E17" s="71" t="s">
        <v>841</v>
      </c>
      <c r="F17" s="42"/>
      <c r="G17" s="43">
        <v>10182.72</v>
      </c>
      <c r="H17" s="44"/>
      <c r="I17" s="37"/>
    </row>
    <row r="18" spans="1:9" ht="13.5" customHeight="1">
      <c r="A18" s="70" t="s">
        <v>838</v>
      </c>
      <c r="B18" s="2" t="s">
        <v>842</v>
      </c>
      <c r="C18" s="1" t="s">
        <v>760</v>
      </c>
      <c r="D18" s="71" t="s">
        <v>49</v>
      </c>
      <c r="E18" s="71" t="s">
        <v>843</v>
      </c>
      <c r="F18" s="42"/>
      <c r="G18" s="43">
        <v>5425</v>
      </c>
      <c r="H18" s="44"/>
      <c r="I18" s="37"/>
    </row>
    <row r="19" spans="1:9" ht="13.5" customHeight="1">
      <c r="A19" s="70" t="s">
        <v>838</v>
      </c>
      <c r="B19" s="2" t="s">
        <v>844</v>
      </c>
      <c r="C19" s="1" t="s">
        <v>481</v>
      </c>
      <c r="D19" s="71" t="s">
        <v>49</v>
      </c>
      <c r="E19" s="71" t="s">
        <v>845</v>
      </c>
      <c r="F19" s="42"/>
      <c r="G19" s="43">
        <v>2890.2</v>
      </c>
      <c r="H19" s="44"/>
      <c r="I19" s="37"/>
    </row>
    <row r="20" spans="1:9" ht="13.5" customHeight="1">
      <c r="A20" s="70" t="s">
        <v>838</v>
      </c>
      <c r="B20" s="2" t="s">
        <v>846</v>
      </c>
      <c r="C20" s="1" t="s">
        <v>656</v>
      </c>
      <c r="D20" s="71" t="s">
        <v>49</v>
      </c>
      <c r="E20" s="71" t="s">
        <v>847</v>
      </c>
      <c r="F20" s="42"/>
      <c r="G20" s="43">
        <v>2890.2</v>
      </c>
      <c r="H20" s="44"/>
      <c r="I20" s="37"/>
    </row>
    <row r="21" spans="1:9" ht="13.5" customHeight="1">
      <c r="A21" s="70" t="s">
        <v>838</v>
      </c>
      <c r="B21" s="2" t="s">
        <v>848</v>
      </c>
      <c r="C21" s="1" t="s">
        <v>428</v>
      </c>
      <c r="D21" s="71" t="s">
        <v>49</v>
      </c>
      <c r="E21" s="71" t="s">
        <v>849</v>
      </c>
      <c r="F21" s="42"/>
      <c r="G21" s="43">
        <v>5000</v>
      </c>
      <c r="H21" s="44"/>
      <c r="I21" s="37"/>
    </row>
    <row r="22" spans="1:9" ht="13.5" customHeight="1">
      <c r="A22" s="70" t="s">
        <v>838</v>
      </c>
      <c r="B22" s="2" t="s">
        <v>850</v>
      </c>
      <c r="C22" s="1" t="s">
        <v>851</v>
      </c>
      <c r="D22" s="71" t="s">
        <v>49</v>
      </c>
      <c r="E22" s="71" t="s">
        <v>852</v>
      </c>
      <c r="F22" s="42"/>
      <c r="G22" s="43">
        <v>3600</v>
      </c>
      <c r="H22" s="44"/>
      <c r="I22" s="37"/>
    </row>
    <row r="23" spans="1:9" ht="13.5" customHeight="1">
      <c r="A23" s="70" t="s">
        <v>838</v>
      </c>
      <c r="B23" s="2" t="s">
        <v>716</v>
      </c>
      <c r="C23" s="1" t="s">
        <v>432</v>
      </c>
      <c r="D23" s="71" t="s">
        <v>49</v>
      </c>
      <c r="E23" s="71" t="s">
        <v>853</v>
      </c>
      <c r="F23" s="42"/>
      <c r="G23" s="43">
        <v>3850</v>
      </c>
      <c r="H23" s="44"/>
      <c r="I23" s="37"/>
    </row>
    <row r="24" spans="1:9" ht="13.5" customHeight="1">
      <c r="A24" s="70" t="s">
        <v>838</v>
      </c>
      <c r="B24" s="2" t="s">
        <v>854</v>
      </c>
      <c r="C24" s="1" t="s">
        <v>77</v>
      </c>
      <c r="D24" s="71" t="s">
        <v>49</v>
      </c>
      <c r="E24" s="71" t="s">
        <v>855</v>
      </c>
      <c r="F24" s="42"/>
      <c r="G24" s="43">
        <v>11200.99</v>
      </c>
      <c r="H24" s="44"/>
      <c r="I24" s="37"/>
    </row>
    <row r="25" spans="1:9" ht="13.5" customHeight="1">
      <c r="A25" s="70" t="s">
        <v>838</v>
      </c>
      <c r="B25" s="2" t="s">
        <v>854</v>
      </c>
      <c r="C25" s="1" t="s">
        <v>77</v>
      </c>
      <c r="D25" s="71" t="s">
        <v>49</v>
      </c>
      <c r="E25" s="71" t="s">
        <v>856</v>
      </c>
      <c r="F25" s="42"/>
      <c r="G25" s="43">
        <v>21742.79</v>
      </c>
      <c r="H25" s="44"/>
      <c r="I25" s="37"/>
    </row>
    <row r="26" spans="1:9" ht="13.5" customHeight="1">
      <c r="A26" s="70" t="s">
        <v>838</v>
      </c>
      <c r="B26" s="2" t="s">
        <v>857</v>
      </c>
      <c r="C26" s="1" t="s">
        <v>84</v>
      </c>
      <c r="D26" s="71" t="s">
        <v>49</v>
      </c>
      <c r="E26" s="71" t="s">
        <v>858</v>
      </c>
      <c r="F26" s="42"/>
      <c r="G26" s="43">
        <v>3003.2</v>
      </c>
      <c r="H26" s="44"/>
      <c r="I26" s="37"/>
    </row>
    <row r="27" spans="1:9" ht="13.5" customHeight="1">
      <c r="A27" s="70" t="s">
        <v>838</v>
      </c>
      <c r="B27" s="2" t="s">
        <v>859</v>
      </c>
      <c r="C27" s="1" t="s">
        <v>70</v>
      </c>
      <c r="D27" s="71" t="s">
        <v>49</v>
      </c>
      <c r="E27" s="71" t="s">
        <v>860</v>
      </c>
      <c r="F27" s="42"/>
      <c r="G27" s="43">
        <v>4348.25</v>
      </c>
      <c r="H27" s="44"/>
      <c r="I27" s="37"/>
    </row>
    <row r="28" spans="1:9" ht="13.5" customHeight="1">
      <c r="A28" s="70" t="s">
        <v>838</v>
      </c>
      <c r="B28" s="2" t="s">
        <v>861</v>
      </c>
      <c r="C28" s="1" t="s">
        <v>434</v>
      </c>
      <c r="D28" s="71" t="s">
        <v>49</v>
      </c>
      <c r="E28" s="71" t="s">
        <v>862</v>
      </c>
      <c r="F28" s="42"/>
      <c r="G28" s="43">
        <v>29847.68</v>
      </c>
      <c r="H28" s="44"/>
      <c r="I28" s="37"/>
    </row>
    <row r="29" spans="1:9" ht="13.5" customHeight="1">
      <c r="A29" s="70" t="s">
        <v>838</v>
      </c>
      <c r="B29" s="2" t="s">
        <v>863</v>
      </c>
      <c r="C29" s="1" t="s">
        <v>51</v>
      </c>
      <c r="D29" s="71" t="s">
        <v>49</v>
      </c>
      <c r="E29" s="71" t="s">
        <v>518</v>
      </c>
      <c r="F29" s="42"/>
      <c r="G29" s="43">
        <v>3104.56</v>
      </c>
      <c r="H29" s="44"/>
      <c r="I29" s="37"/>
    </row>
    <row r="30" spans="1:9" ht="13.5" customHeight="1">
      <c r="A30" s="70" t="s">
        <v>838</v>
      </c>
      <c r="B30" s="2" t="s">
        <v>864</v>
      </c>
      <c r="C30" s="1" t="s">
        <v>865</v>
      </c>
      <c r="D30" s="71" t="s">
        <v>49</v>
      </c>
      <c r="E30" s="71" t="s">
        <v>866</v>
      </c>
      <c r="F30" s="42"/>
      <c r="G30" s="43">
        <v>12209.88</v>
      </c>
      <c r="H30" s="44"/>
      <c r="I30" s="37"/>
    </row>
    <row r="31" spans="1:9" ht="13.5" customHeight="1">
      <c r="A31" s="70" t="s">
        <v>838</v>
      </c>
      <c r="B31" s="2" t="s">
        <v>864</v>
      </c>
      <c r="C31" s="1" t="s">
        <v>865</v>
      </c>
      <c r="D31" s="71" t="s">
        <v>49</v>
      </c>
      <c r="E31" s="71" t="s">
        <v>867</v>
      </c>
      <c r="F31" s="42"/>
      <c r="G31" s="43">
        <v>21170.31</v>
      </c>
      <c r="H31" s="44"/>
      <c r="I31" s="37"/>
    </row>
    <row r="32" spans="1:9" ht="13.5" customHeight="1">
      <c r="A32" s="70" t="s">
        <v>838</v>
      </c>
      <c r="B32" s="2" t="s">
        <v>868</v>
      </c>
      <c r="C32" s="1" t="s">
        <v>82</v>
      </c>
      <c r="D32" s="71" t="s">
        <v>49</v>
      </c>
      <c r="E32" s="71" t="s">
        <v>869</v>
      </c>
      <c r="F32" s="42"/>
      <c r="G32" s="43">
        <v>14840</v>
      </c>
      <c r="H32" s="44"/>
      <c r="I32" s="37"/>
    </row>
    <row r="33" spans="1:9" ht="13.5" customHeight="1">
      <c r="A33" s="70" t="s">
        <v>838</v>
      </c>
      <c r="B33" s="2" t="s">
        <v>864</v>
      </c>
      <c r="C33" s="1" t="s">
        <v>865</v>
      </c>
      <c r="D33" s="71" t="s">
        <v>49</v>
      </c>
      <c r="E33" s="71" t="s">
        <v>191</v>
      </c>
      <c r="F33" s="42"/>
      <c r="G33" s="43">
        <v>5255.6</v>
      </c>
      <c r="H33" s="44"/>
      <c r="I33" s="37"/>
    </row>
    <row r="34" spans="1:9" ht="14.25" customHeight="1">
      <c r="A34" s="70" t="s">
        <v>831</v>
      </c>
      <c r="B34" s="2" t="s">
        <v>658</v>
      </c>
      <c r="C34" s="1"/>
      <c r="D34" s="71" t="s">
        <v>257</v>
      </c>
      <c r="E34" s="71" t="s">
        <v>87</v>
      </c>
      <c r="F34" s="42"/>
      <c r="G34" s="43">
        <v>981.71</v>
      </c>
      <c r="H34" s="44"/>
      <c r="I34" s="37"/>
    </row>
    <row r="35" spans="1:9" ht="15" customHeight="1">
      <c r="A35" s="70" t="s">
        <v>831</v>
      </c>
      <c r="B35" s="2" t="s">
        <v>832</v>
      </c>
      <c r="C35" s="1"/>
      <c r="D35" s="71" t="s">
        <v>257</v>
      </c>
      <c r="E35" s="71" t="s">
        <v>87</v>
      </c>
      <c r="F35" s="42"/>
      <c r="G35" s="43">
        <v>1445.41</v>
      </c>
      <c r="H35" s="44"/>
      <c r="I35" s="72"/>
    </row>
    <row r="36" spans="1:9" ht="15.75" customHeight="1">
      <c r="A36" s="70" t="s">
        <v>831</v>
      </c>
      <c r="B36" s="2" t="s">
        <v>833</v>
      </c>
      <c r="C36" s="1"/>
      <c r="D36" s="71" t="s">
        <v>257</v>
      </c>
      <c r="E36" s="71" t="s">
        <v>87</v>
      </c>
      <c r="F36" s="42"/>
      <c r="G36" s="43">
        <v>962.15</v>
      </c>
      <c r="H36" s="44"/>
      <c r="I36" s="72"/>
    </row>
    <row r="37" spans="1:9" ht="14.25" customHeight="1">
      <c r="A37" s="70" t="s">
        <v>831</v>
      </c>
      <c r="B37" s="2" t="s">
        <v>834</v>
      </c>
      <c r="C37" s="1"/>
      <c r="D37" s="71" t="s">
        <v>257</v>
      </c>
      <c r="E37" s="71" t="s">
        <v>87</v>
      </c>
      <c r="F37" s="42"/>
      <c r="G37" s="43">
        <v>123567.41</v>
      </c>
      <c r="H37" s="44"/>
      <c r="I37" s="37"/>
    </row>
    <row r="38" spans="1:9" ht="15.75" customHeight="1">
      <c r="A38" s="70" t="s">
        <v>870</v>
      </c>
      <c r="B38" s="2" t="s">
        <v>871</v>
      </c>
      <c r="C38" s="1" t="s">
        <v>872</v>
      </c>
      <c r="D38" s="71" t="s">
        <v>873</v>
      </c>
      <c r="E38" s="71" t="s">
        <v>874</v>
      </c>
      <c r="F38" s="42"/>
      <c r="G38" s="43">
        <v>65</v>
      </c>
      <c r="H38" s="44"/>
      <c r="I38" s="37"/>
    </row>
    <row r="39" spans="1:9" ht="13.5" customHeight="1">
      <c r="A39" s="70" t="s">
        <v>870</v>
      </c>
      <c r="B39" s="2" t="s">
        <v>871</v>
      </c>
      <c r="C39" s="1" t="s">
        <v>872</v>
      </c>
      <c r="D39" s="71" t="s">
        <v>873</v>
      </c>
      <c r="E39" s="71" t="s">
        <v>875</v>
      </c>
      <c r="F39" s="42"/>
      <c r="G39" s="43">
        <v>319.92</v>
      </c>
      <c r="H39" s="44"/>
      <c r="I39" s="37"/>
    </row>
    <row r="40" spans="1:9" ht="14.25" customHeight="1">
      <c r="A40" s="70" t="s">
        <v>876</v>
      </c>
      <c r="B40" s="2" t="s">
        <v>877</v>
      </c>
      <c r="C40" s="1" t="s">
        <v>878</v>
      </c>
      <c r="D40" s="71" t="s">
        <v>49</v>
      </c>
      <c r="E40" s="71" t="s">
        <v>879</v>
      </c>
      <c r="F40" s="42"/>
      <c r="G40" s="43">
        <v>6510</v>
      </c>
      <c r="H40" s="44"/>
      <c r="I40" s="37"/>
    </row>
    <row r="41" spans="1:9" ht="14.25" customHeight="1">
      <c r="A41" s="70"/>
      <c r="B41" s="73"/>
      <c r="C41" s="1"/>
      <c r="D41" s="71"/>
      <c r="E41" s="71"/>
      <c r="F41" s="42"/>
      <c r="G41" s="43"/>
      <c r="H41" s="44"/>
      <c r="I41" s="37"/>
    </row>
    <row r="42" spans="1:9" ht="13.5" thickBot="1">
      <c r="A42" s="49"/>
      <c r="B42" s="3"/>
      <c r="C42" s="4"/>
      <c r="D42" s="4"/>
      <c r="E42" s="4"/>
      <c r="F42" s="45"/>
      <c r="G42" s="46"/>
      <c r="H42" s="50"/>
      <c r="I42" s="38"/>
    </row>
    <row r="43" spans="1:8" ht="12.75" customHeight="1">
      <c r="A43" s="102" t="s">
        <v>12</v>
      </c>
      <c r="B43" s="105" t="s">
        <v>10</v>
      </c>
      <c r="C43" s="105" t="s">
        <v>10</v>
      </c>
      <c r="D43" s="107" t="s">
        <v>31</v>
      </c>
      <c r="E43" s="108"/>
      <c r="F43" s="29">
        <f>SUM(F9:F42)</f>
        <v>300353</v>
      </c>
      <c r="G43" s="30">
        <f>SUM(G9:G42)</f>
        <v>300613.14999999997</v>
      </c>
      <c r="H43" s="56">
        <f>F43-G43+H9</f>
        <v>37786.11000000004</v>
      </c>
    </row>
    <row r="44" spans="1:8" ht="26.25" thickBot="1">
      <c r="A44" s="103"/>
      <c r="B44" s="106"/>
      <c r="C44" s="106"/>
      <c r="D44" s="109"/>
      <c r="E44" s="110"/>
      <c r="F44" s="28" t="s">
        <v>27</v>
      </c>
      <c r="G44" s="31" t="s">
        <v>28</v>
      </c>
      <c r="H44" s="32" t="s">
        <v>11</v>
      </c>
    </row>
    <row r="45" spans="1:8" ht="13.5" thickBot="1">
      <c r="A45" s="12"/>
      <c r="B45" s="12"/>
      <c r="C45" s="12"/>
      <c r="D45" s="12"/>
      <c r="E45" s="12"/>
      <c r="F45" s="12"/>
      <c r="G45" s="12"/>
      <c r="H45" s="12"/>
    </row>
    <row r="46" spans="1:8" ht="13.5" thickBot="1">
      <c r="A46" s="129" t="s">
        <v>13</v>
      </c>
      <c r="B46" s="129"/>
      <c r="C46" s="12"/>
      <c r="F46" s="130" t="s">
        <v>23</v>
      </c>
      <c r="G46" s="131"/>
      <c r="H46" s="60">
        <f>H43+B58</f>
        <v>37786.11000000004</v>
      </c>
    </row>
    <row r="47" spans="1:8" ht="12.75">
      <c r="A47" s="23" t="s">
        <v>14</v>
      </c>
      <c r="B47" s="51" t="str">
        <f>Fevereiro!K55</f>
        <v>cx. 341-0</v>
      </c>
      <c r="C47" s="12"/>
      <c r="D47" s="12"/>
      <c r="E47" s="12"/>
      <c r="F47" s="12"/>
      <c r="G47" s="12"/>
      <c r="H47" s="12"/>
    </row>
    <row r="48" spans="1:8" ht="12.75">
      <c r="A48" s="121" t="s">
        <v>30</v>
      </c>
      <c r="B48" s="122"/>
      <c r="H48" s="12"/>
    </row>
    <row r="49" spans="1:8" ht="12.75">
      <c r="A49" s="24" t="s">
        <v>15</v>
      </c>
      <c r="B49" s="24" t="s">
        <v>5</v>
      </c>
      <c r="H49" s="12"/>
    </row>
    <row r="50" spans="1:8" ht="12.75">
      <c r="A50" s="1"/>
      <c r="B50" s="57"/>
      <c r="E50" s="104" t="s">
        <v>880</v>
      </c>
      <c r="F50" s="104"/>
      <c r="G50" s="104"/>
      <c r="H50" s="104"/>
    </row>
    <row r="51" spans="1:8" ht="12.75">
      <c r="A51" s="1"/>
      <c r="B51" s="58"/>
      <c r="H51" s="12"/>
    </row>
    <row r="52" spans="1:8" ht="13.5" thickBot="1">
      <c r="A52" s="1"/>
      <c r="B52" s="58"/>
      <c r="H52" s="12"/>
    </row>
    <row r="53" spans="1:8" ht="13.5" thickBot="1">
      <c r="A53" s="1"/>
      <c r="B53" s="58"/>
      <c r="D53" s="7" t="s">
        <v>0</v>
      </c>
      <c r="E53" s="124" t="s">
        <v>281</v>
      </c>
      <c r="F53" s="125"/>
      <c r="G53" s="125"/>
      <c r="H53" s="126"/>
    </row>
    <row r="54" spans="1:8" ht="12.75">
      <c r="A54" s="1"/>
      <c r="B54" s="58"/>
      <c r="D54" s="8"/>
      <c r="E54" s="9"/>
      <c r="F54" s="9"/>
      <c r="G54" s="9"/>
      <c r="H54" s="10"/>
    </row>
    <row r="55" spans="1:8" ht="12.75">
      <c r="A55" s="1"/>
      <c r="B55" s="57"/>
      <c r="D55" s="11"/>
      <c r="E55" s="12"/>
      <c r="F55" s="12"/>
      <c r="G55" s="12"/>
      <c r="H55" s="13"/>
    </row>
    <row r="56" spans="1:8" ht="12.75">
      <c r="A56" s="1"/>
      <c r="B56" s="57"/>
      <c r="D56" s="14" t="s">
        <v>17</v>
      </c>
      <c r="E56" s="12"/>
      <c r="F56" s="12"/>
      <c r="G56" s="12"/>
      <c r="H56" s="13"/>
    </row>
    <row r="57" spans="1:8" ht="12.75">
      <c r="A57" s="1"/>
      <c r="B57" s="57"/>
      <c r="D57" s="11"/>
      <c r="E57" s="138" t="s">
        <v>97</v>
      </c>
      <c r="F57" s="138"/>
      <c r="G57" s="138"/>
      <c r="H57" s="21"/>
    </row>
    <row r="58" spans="1:8" ht="13.5" thickBot="1">
      <c r="A58" s="25" t="s">
        <v>9</v>
      </c>
      <c r="B58" s="59">
        <f>SUM(B50:B57)</f>
        <v>0</v>
      </c>
      <c r="D58" s="15"/>
      <c r="E58" s="117" t="s">
        <v>16</v>
      </c>
      <c r="F58" s="117"/>
      <c r="G58" s="117"/>
      <c r="H58" s="26"/>
    </row>
    <row r="59" ht="12.75">
      <c r="H59" s="12"/>
    </row>
  </sheetData>
  <sheetProtection selectLockedCells="1"/>
  <mergeCells count="19">
    <mergeCell ref="B4:F4"/>
    <mergeCell ref="E58:G58"/>
    <mergeCell ref="A46:B46"/>
    <mergeCell ref="F46:G46"/>
    <mergeCell ref="A48:B48"/>
    <mergeCell ref="E50:H50"/>
    <mergeCell ref="A43:A44"/>
    <mergeCell ref="B43:B44"/>
    <mergeCell ref="C43:C44"/>
    <mergeCell ref="D43:E44"/>
    <mergeCell ref="E53:H53"/>
    <mergeCell ref="E57:G57"/>
    <mergeCell ref="B5:D5"/>
    <mergeCell ref="G5:H5"/>
    <mergeCell ref="A6:B6"/>
    <mergeCell ref="D6:E6"/>
    <mergeCell ref="G6:H6"/>
    <mergeCell ref="A7:E7"/>
    <mergeCell ref="G7:H7"/>
  </mergeCells>
  <conditionalFormatting sqref="H10:H16 H35:H41">
    <cfRule type="cellIs" priority="1" dxfId="0" operator="equal" stopIfTrue="1">
      <formula>H9</formula>
    </cfRule>
  </conditionalFormatting>
  <conditionalFormatting sqref="H42">
    <cfRule type="cellIs" priority="144" dxfId="0" operator="equal" stopIfTrue="1">
      <formula>Maio!#REF!</formula>
    </cfRule>
  </conditionalFormatting>
  <conditionalFormatting sqref="H34">
    <cfRule type="cellIs" priority="263" dxfId="0" operator="equal" stopIfTrue="1">
      <formula>H14</formula>
    </cfRule>
  </conditionalFormatting>
  <conditionalFormatting sqref="H21:H22">
    <cfRule type="cellIs" priority="265" dxfId="0" operator="equal" stopIfTrue="1">
      <formula>H15</formula>
    </cfRule>
  </conditionalFormatting>
  <conditionalFormatting sqref="H20">
    <cfRule type="cellIs" priority="267" dxfId="0" operator="equal" stopIfTrue="1">
      <formula>H15</formula>
    </cfRule>
  </conditionalFormatting>
  <conditionalFormatting sqref="H19">
    <cfRule type="cellIs" priority="269" dxfId="0" operator="equal" stopIfTrue="1">
      <formula>H15</formula>
    </cfRule>
  </conditionalFormatting>
  <conditionalFormatting sqref="H18">
    <cfRule type="cellIs" priority="271" dxfId="0" operator="equal" stopIfTrue="1">
      <formula>H15</formula>
    </cfRule>
  </conditionalFormatting>
  <conditionalFormatting sqref="H17">
    <cfRule type="cellIs" priority="273" dxfId="0" operator="equal" stopIfTrue="1">
      <formula>H15</formula>
    </cfRule>
  </conditionalFormatting>
  <conditionalFormatting sqref="H27:H28">
    <cfRule type="cellIs" priority="275" dxfId="0" operator="equal" stopIfTrue="1">
      <formula>H16</formula>
    </cfRule>
  </conditionalFormatting>
  <conditionalFormatting sqref="H26">
    <cfRule type="cellIs" priority="277" dxfId="0" operator="equal" stopIfTrue="1">
      <formula>H16</formula>
    </cfRule>
  </conditionalFormatting>
  <conditionalFormatting sqref="H25">
    <cfRule type="cellIs" priority="279" dxfId="0" operator="equal" stopIfTrue="1">
      <formula>H16</formula>
    </cfRule>
  </conditionalFormatting>
  <conditionalFormatting sqref="H24">
    <cfRule type="cellIs" priority="281" dxfId="0" operator="equal" stopIfTrue="1">
      <formula>H16</formula>
    </cfRule>
  </conditionalFormatting>
  <conditionalFormatting sqref="H23">
    <cfRule type="cellIs" priority="283" dxfId="0" operator="equal" stopIfTrue="1">
      <formula>H16</formula>
    </cfRule>
  </conditionalFormatting>
  <conditionalFormatting sqref="H30:H31">
    <cfRule type="cellIs" priority="285" dxfId="0" operator="equal" stopIfTrue="1">
      <formula>H17</formula>
    </cfRule>
  </conditionalFormatting>
  <conditionalFormatting sqref="H29">
    <cfRule type="cellIs" priority="287" dxfId="0" operator="equal" stopIfTrue="1">
      <formula>H17</formula>
    </cfRule>
  </conditionalFormatting>
  <conditionalFormatting sqref="H33">
    <cfRule type="cellIs" priority="289" dxfId="0" operator="equal" stopIfTrue="1">
      <formula>H18</formula>
    </cfRule>
  </conditionalFormatting>
  <conditionalFormatting sqref="H32">
    <cfRule type="cellIs" priority="291" dxfId="0" operator="equal" stopIfTrue="1">
      <formula>H18</formula>
    </cfRule>
  </conditionalFormatting>
  <printOptions horizontalCentered="1"/>
  <pageMargins left="0.3937007874015748" right="0.3937007874015748" top="0.5905511811023623" bottom="0.984251968503937" header="0.5118110236220472" footer="0.5511811023622047"/>
  <pageSetup horizontalDpi="300" verticalDpi="3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4:I70"/>
  <sheetViews>
    <sheetView showGridLines="0" tabSelected="1" zoomScalePageLayoutView="0" workbookViewId="0" topLeftCell="A7">
      <selection activeCell="H9" sqref="H9"/>
    </sheetView>
  </sheetViews>
  <sheetFormatPr defaultColWidth="9.140625" defaultRowHeight="12.75"/>
  <cols>
    <col min="1" max="1" width="9.57421875" style="6" customWidth="1"/>
    <col min="2" max="2" width="28.421875" style="6" customWidth="1"/>
    <col min="3" max="3" width="18.8515625" style="6" customWidth="1"/>
    <col min="4" max="4" width="20.421875" style="6" customWidth="1"/>
    <col min="5" max="5" width="11.00390625" style="6" customWidth="1"/>
    <col min="6" max="6" width="11.57421875" style="6" customWidth="1"/>
    <col min="7" max="7" width="11.140625" style="6" customWidth="1"/>
    <col min="8" max="9" width="11.8515625" style="6" customWidth="1"/>
    <col min="10" max="16384" width="9.140625" style="6" customWidth="1"/>
  </cols>
  <sheetData>
    <row r="1" ht="15" customHeight="1"/>
    <row r="2" ht="12" customHeight="1"/>
    <row r="3" ht="3.75" customHeight="1"/>
    <row r="4" spans="2:7" ht="24.75" customHeight="1" thickBot="1">
      <c r="B4" s="142" t="s">
        <v>282</v>
      </c>
      <c r="C4" s="140"/>
      <c r="D4" s="140"/>
      <c r="E4" s="140"/>
      <c r="F4" s="140"/>
      <c r="G4" s="140"/>
    </row>
    <row r="5" spans="1:8" ht="13.5" thickBot="1">
      <c r="A5" s="17" t="s">
        <v>0</v>
      </c>
      <c r="B5" s="113" t="s">
        <v>57</v>
      </c>
      <c r="C5" s="114"/>
      <c r="D5" s="132"/>
      <c r="E5" s="18"/>
      <c r="F5" s="19" t="s">
        <v>1</v>
      </c>
      <c r="G5" s="133" t="str">
        <f>Janeiro!G5</f>
        <v>PREENCHER</v>
      </c>
      <c r="H5" s="134"/>
    </row>
    <row r="6" spans="1:8" ht="13.5" thickBot="1">
      <c r="A6" s="98" t="s">
        <v>18</v>
      </c>
      <c r="B6" s="99"/>
      <c r="C6" s="20" t="s">
        <v>881</v>
      </c>
      <c r="D6" s="100"/>
      <c r="E6" s="101"/>
      <c r="F6" s="22" t="s">
        <v>8</v>
      </c>
      <c r="G6" s="144" t="s">
        <v>582</v>
      </c>
      <c r="H6" s="135"/>
    </row>
    <row r="7" spans="1:8" ht="13.5" thickBot="1">
      <c r="A7" s="113"/>
      <c r="B7" s="114"/>
      <c r="C7" s="114"/>
      <c r="D7" s="115"/>
      <c r="E7" s="116"/>
      <c r="F7" s="17" t="s">
        <v>22</v>
      </c>
      <c r="G7" s="136">
        <v>2018</v>
      </c>
      <c r="H7" s="137"/>
    </row>
    <row r="8" spans="1:9" ht="26.25" thickBot="1">
      <c r="A8" s="5" t="s">
        <v>7</v>
      </c>
      <c r="B8" s="5" t="s">
        <v>3</v>
      </c>
      <c r="C8" s="16" t="s">
        <v>4</v>
      </c>
      <c r="D8" s="16" t="s">
        <v>2</v>
      </c>
      <c r="E8" s="16" t="s">
        <v>24</v>
      </c>
      <c r="F8" s="16" t="s">
        <v>21</v>
      </c>
      <c r="G8" s="5" t="s">
        <v>20</v>
      </c>
      <c r="H8" s="5" t="s">
        <v>6</v>
      </c>
      <c r="I8" s="5" t="s">
        <v>26</v>
      </c>
    </row>
    <row r="9" spans="1:9" ht="12.75">
      <c r="A9" s="47">
        <v>40695</v>
      </c>
      <c r="B9" s="36" t="s">
        <v>25</v>
      </c>
      <c r="C9" s="35"/>
      <c r="D9" s="35"/>
      <c r="E9" s="35"/>
      <c r="F9" s="39"/>
      <c r="G9" s="40"/>
      <c r="H9" s="41">
        <f>Maio!H43</f>
        <v>37786.11000000004</v>
      </c>
      <c r="I9" s="27"/>
    </row>
    <row r="10" spans="1:9" ht="12.75">
      <c r="A10" s="70"/>
      <c r="B10" s="73"/>
      <c r="C10" s="1"/>
      <c r="D10" s="71"/>
      <c r="E10" s="71"/>
      <c r="F10" s="42"/>
      <c r="G10" s="43"/>
      <c r="H10" s="44"/>
      <c r="I10" s="37"/>
    </row>
    <row r="11" spans="1:9" ht="12.75">
      <c r="A11" s="70"/>
      <c r="B11" s="2"/>
      <c r="C11" s="71"/>
      <c r="D11" s="71"/>
      <c r="E11" s="71"/>
      <c r="F11" s="42"/>
      <c r="G11" s="43"/>
      <c r="H11" s="44"/>
      <c r="I11" s="37"/>
    </row>
    <row r="12" spans="1:9" ht="12.75">
      <c r="A12" s="70"/>
      <c r="B12" s="2"/>
      <c r="C12" s="71"/>
      <c r="D12" s="71"/>
      <c r="E12" s="71"/>
      <c r="F12" s="42"/>
      <c r="G12" s="43"/>
      <c r="H12" s="44"/>
      <c r="I12" s="37"/>
    </row>
    <row r="13" spans="1:9" ht="12.75">
      <c r="A13" s="70"/>
      <c r="B13" s="2"/>
      <c r="C13" s="71"/>
      <c r="D13" s="71"/>
      <c r="E13" s="71"/>
      <c r="F13" s="42"/>
      <c r="G13" s="43"/>
      <c r="H13" s="44"/>
      <c r="I13" s="37"/>
    </row>
    <row r="14" spans="1:9" ht="12.75">
      <c r="A14" s="70"/>
      <c r="B14" s="73"/>
      <c r="C14" s="71"/>
      <c r="D14" s="71"/>
      <c r="E14" s="71"/>
      <c r="F14" s="42"/>
      <c r="G14" s="43"/>
      <c r="H14" s="44"/>
      <c r="I14" s="37"/>
    </row>
    <row r="15" spans="1:9" ht="12.75">
      <c r="A15" s="70"/>
      <c r="B15" s="73"/>
      <c r="C15" s="71"/>
      <c r="D15" s="71"/>
      <c r="E15" s="71"/>
      <c r="F15" s="42"/>
      <c r="G15" s="43"/>
      <c r="H15" s="44"/>
      <c r="I15" s="37"/>
    </row>
    <row r="16" spans="1:9" ht="12.75">
      <c r="A16" s="70"/>
      <c r="B16" s="2"/>
      <c r="C16" s="1"/>
      <c r="D16" s="71"/>
      <c r="E16" s="71"/>
      <c r="F16" s="42"/>
      <c r="G16" s="43"/>
      <c r="H16" s="44"/>
      <c r="I16" s="72"/>
    </row>
    <row r="17" spans="1:9" ht="12.75">
      <c r="A17" s="70"/>
      <c r="B17" s="2"/>
      <c r="C17" s="1"/>
      <c r="D17" s="71"/>
      <c r="E17" s="71"/>
      <c r="F17" s="42"/>
      <c r="G17" s="43"/>
      <c r="H17" s="44"/>
      <c r="I17" s="72"/>
    </row>
    <row r="18" spans="1:9" ht="12.75">
      <c r="A18" s="70"/>
      <c r="B18" s="73"/>
      <c r="C18" s="1"/>
      <c r="D18" s="71"/>
      <c r="E18" s="71"/>
      <c r="F18" s="42"/>
      <c r="G18" s="43"/>
      <c r="H18" s="44"/>
      <c r="I18" s="37"/>
    </row>
    <row r="19" spans="1:9" ht="12.75">
      <c r="A19" s="70"/>
      <c r="B19" s="73"/>
      <c r="C19" s="1"/>
      <c r="D19" s="71"/>
      <c r="E19" s="71"/>
      <c r="F19" s="42"/>
      <c r="G19" s="43"/>
      <c r="H19" s="44"/>
      <c r="I19" s="37"/>
    </row>
    <row r="20" spans="1:9" ht="12.75">
      <c r="A20" s="70"/>
      <c r="B20" s="73"/>
      <c r="C20" s="1"/>
      <c r="D20" s="71"/>
      <c r="E20" s="71"/>
      <c r="F20" s="42"/>
      <c r="G20" s="43"/>
      <c r="H20" s="44"/>
      <c r="I20" s="37"/>
    </row>
    <row r="21" spans="1:9" ht="12.75">
      <c r="A21" s="70"/>
      <c r="B21" s="2"/>
      <c r="C21" s="1"/>
      <c r="D21" s="71"/>
      <c r="E21" s="71"/>
      <c r="F21" s="42"/>
      <c r="G21" s="43"/>
      <c r="H21" s="44"/>
      <c r="I21" s="37"/>
    </row>
    <row r="22" spans="1:9" ht="12.75">
      <c r="A22" s="70"/>
      <c r="B22" s="73"/>
      <c r="C22" s="1"/>
      <c r="D22" s="71"/>
      <c r="E22" s="71"/>
      <c r="F22" s="42"/>
      <c r="G22" s="43"/>
      <c r="H22" s="44"/>
      <c r="I22" s="37"/>
    </row>
    <row r="23" spans="1:9" ht="12.75">
      <c r="A23" s="70"/>
      <c r="B23" s="2"/>
      <c r="C23" s="1"/>
      <c r="D23" s="71"/>
      <c r="E23" s="71"/>
      <c r="F23" s="42"/>
      <c r="G23" s="43"/>
      <c r="H23" s="44"/>
      <c r="I23" s="37"/>
    </row>
    <row r="24" spans="1:9" ht="12.75">
      <c r="A24" s="70"/>
      <c r="B24" s="73"/>
      <c r="C24" s="1"/>
      <c r="D24" s="71"/>
      <c r="E24" s="71"/>
      <c r="F24" s="42"/>
      <c r="G24" s="43"/>
      <c r="H24" s="44"/>
      <c r="I24" s="37"/>
    </row>
    <row r="25" spans="1:9" ht="12.75">
      <c r="A25" s="70"/>
      <c r="B25" s="73"/>
      <c r="C25" s="1"/>
      <c r="D25" s="71"/>
      <c r="E25" s="71"/>
      <c r="F25" s="42"/>
      <c r="G25" s="43"/>
      <c r="H25" s="44"/>
      <c r="I25" s="37"/>
    </row>
    <row r="26" spans="1:9" ht="12.75">
      <c r="A26" s="70"/>
      <c r="B26" s="2"/>
      <c r="C26" s="1"/>
      <c r="D26" s="71"/>
      <c r="E26" s="71"/>
      <c r="F26" s="42"/>
      <c r="G26" s="43"/>
      <c r="H26" s="44"/>
      <c r="I26" s="37"/>
    </row>
    <row r="27" spans="1:9" ht="12.75">
      <c r="A27" s="70"/>
      <c r="B27" s="2"/>
      <c r="C27" s="1"/>
      <c r="D27" s="71"/>
      <c r="E27" s="71"/>
      <c r="F27" s="42"/>
      <c r="G27" s="43"/>
      <c r="H27" s="44"/>
      <c r="I27" s="37"/>
    </row>
    <row r="28" spans="1:9" ht="12.75">
      <c r="A28" s="70"/>
      <c r="B28" s="2"/>
      <c r="C28" s="1"/>
      <c r="D28" s="71"/>
      <c r="E28" s="71"/>
      <c r="F28" s="42"/>
      <c r="G28" s="43"/>
      <c r="H28" s="44"/>
      <c r="I28" s="37"/>
    </row>
    <row r="29" spans="1:9" ht="12.75">
      <c r="A29" s="70"/>
      <c r="B29" s="2"/>
      <c r="C29" s="1"/>
      <c r="D29" s="71"/>
      <c r="E29" s="71"/>
      <c r="F29" s="42"/>
      <c r="G29" s="43"/>
      <c r="H29" s="44"/>
      <c r="I29" s="37"/>
    </row>
    <row r="30" spans="1:9" ht="12.75">
      <c r="A30" s="70"/>
      <c r="B30" s="2"/>
      <c r="C30" s="1"/>
      <c r="D30" s="71"/>
      <c r="E30" s="71"/>
      <c r="F30" s="42"/>
      <c r="G30" s="43"/>
      <c r="H30" s="44"/>
      <c r="I30" s="72"/>
    </row>
    <row r="31" spans="1:9" ht="12.75">
      <c r="A31" s="70"/>
      <c r="B31" s="2"/>
      <c r="C31" s="1"/>
      <c r="D31" s="71"/>
      <c r="E31" s="71"/>
      <c r="F31" s="42"/>
      <c r="G31" s="43"/>
      <c r="H31" s="44"/>
      <c r="I31" s="72"/>
    </row>
    <row r="32" spans="1:9" ht="12.75">
      <c r="A32" s="70"/>
      <c r="B32" s="2"/>
      <c r="C32" s="1"/>
      <c r="D32" s="71"/>
      <c r="E32" s="71"/>
      <c r="F32" s="42"/>
      <c r="G32" s="43"/>
      <c r="H32" s="44"/>
      <c r="I32" s="37"/>
    </row>
    <row r="33" spans="1:9" ht="12.75">
      <c r="A33" s="70"/>
      <c r="B33" s="73"/>
      <c r="C33" s="1"/>
      <c r="D33" s="71"/>
      <c r="E33" s="71"/>
      <c r="F33" s="42"/>
      <c r="G33" s="43"/>
      <c r="H33" s="44"/>
      <c r="I33" s="37"/>
    </row>
    <row r="34" spans="1:9" ht="12.75">
      <c r="A34" s="70"/>
      <c r="B34" s="73"/>
      <c r="C34" s="1"/>
      <c r="D34" s="71"/>
      <c r="E34" s="71"/>
      <c r="F34" s="42"/>
      <c r="G34" s="43"/>
      <c r="H34" s="44"/>
      <c r="I34" s="37"/>
    </row>
    <row r="35" spans="1:9" ht="12.75">
      <c r="A35" s="70"/>
      <c r="B35" s="73"/>
      <c r="C35" s="1"/>
      <c r="D35" s="71"/>
      <c r="E35" s="71"/>
      <c r="F35" s="42"/>
      <c r="G35" s="43"/>
      <c r="H35" s="44"/>
      <c r="I35" s="37"/>
    </row>
    <row r="36" spans="1:9" ht="12.75">
      <c r="A36" s="70"/>
      <c r="B36" s="73"/>
      <c r="C36" s="1"/>
      <c r="D36" s="71"/>
      <c r="E36" s="71"/>
      <c r="F36" s="42"/>
      <c r="G36" s="43"/>
      <c r="H36" s="44"/>
      <c r="I36" s="37"/>
    </row>
    <row r="37" spans="1:9" ht="12.75">
      <c r="A37" s="70"/>
      <c r="B37" s="73"/>
      <c r="C37" s="1"/>
      <c r="D37" s="71"/>
      <c r="E37" s="71"/>
      <c r="F37" s="42"/>
      <c r="G37" s="43"/>
      <c r="H37" s="44"/>
      <c r="I37" s="72"/>
    </row>
    <row r="38" spans="1:9" ht="12.75">
      <c r="A38" s="70"/>
      <c r="B38" s="73"/>
      <c r="C38" s="1"/>
      <c r="D38" s="71"/>
      <c r="E38" s="71"/>
      <c r="F38" s="42"/>
      <c r="G38" s="43"/>
      <c r="H38" s="44"/>
      <c r="I38" s="72"/>
    </row>
    <row r="39" spans="1:9" ht="12.75">
      <c r="A39" s="70"/>
      <c r="B39" s="2"/>
      <c r="C39" s="1"/>
      <c r="D39" s="71"/>
      <c r="E39" s="71"/>
      <c r="F39" s="42"/>
      <c r="G39" s="43"/>
      <c r="H39" s="44"/>
      <c r="I39" s="37"/>
    </row>
    <row r="40" spans="1:9" ht="12.75">
      <c r="A40" s="70"/>
      <c r="B40" s="2"/>
      <c r="C40" s="1"/>
      <c r="D40" s="71"/>
      <c r="E40" s="71"/>
      <c r="F40" s="42"/>
      <c r="G40" s="43"/>
      <c r="H40" s="44"/>
      <c r="I40" s="72"/>
    </row>
    <row r="41" spans="1:9" ht="12.75">
      <c r="A41" s="70"/>
      <c r="B41" s="73"/>
      <c r="C41" s="1"/>
      <c r="D41" s="71"/>
      <c r="E41" s="71"/>
      <c r="F41" s="42"/>
      <c r="G41" s="43"/>
      <c r="H41" s="44"/>
      <c r="I41" s="37"/>
    </row>
    <row r="42" spans="1:9" ht="12.75">
      <c r="A42" s="70"/>
      <c r="B42" s="73"/>
      <c r="C42" s="1"/>
      <c r="D42" s="71"/>
      <c r="E42" s="71"/>
      <c r="F42" s="42"/>
      <c r="G42" s="43"/>
      <c r="H42" s="44"/>
      <c r="I42" s="37"/>
    </row>
    <row r="43" spans="1:9" ht="12.75">
      <c r="A43" s="70"/>
      <c r="B43" s="73"/>
      <c r="C43" s="1"/>
      <c r="D43" s="71"/>
      <c r="E43" s="71"/>
      <c r="F43" s="42"/>
      <c r="G43" s="43"/>
      <c r="H43" s="44"/>
      <c r="I43" s="37"/>
    </row>
    <row r="44" spans="1:9" ht="12.75">
      <c r="A44" s="70"/>
      <c r="B44" s="73"/>
      <c r="C44" s="1"/>
      <c r="D44" s="71"/>
      <c r="E44" s="71"/>
      <c r="F44" s="42"/>
      <c r="G44" s="43"/>
      <c r="H44" s="44"/>
      <c r="I44" s="37"/>
    </row>
    <row r="45" spans="1:9" ht="12.75">
      <c r="A45" s="70"/>
      <c r="B45" s="73"/>
      <c r="C45" s="1"/>
      <c r="D45" s="71"/>
      <c r="E45" s="71"/>
      <c r="F45" s="42"/>
      <c r="G45" s="43"/>
      <c r="H45" s="44"/>
      <c r="I45" s="37"/>
    </row>
    <row r="46" spans="1:9" ht="12.75">
      <c r="A46" s="70"/>
      <c r="B46" s="73"/>
      <c r="C46" s="1"/>
      <c r="D46" s="71"/>
      <c r="E46" s="71"/>
      <c r="F46" s="42"/>
      <c r="G46" s="43"/>
      <c r="H46" s="44"/>
      <c r="I46" s="37"/>
    </row>
    <row r="47" spans="1:9" ht="12.75">
      <c r="A47" s="70"/>
      <c r="B47" s="73"/>
      <c r="C47" s="1"/>
      <c r="D47" s="71"/>
      <c r="E47" s="71"/>
      <c r="F47" s="42"/>
      <c r="G47" s="43"/>
      <c r="H47" s="44"/>
      <c r="I47" s="37"/>
    </row>
    <row r="48" spans="1:9" ht="12.75">
      <c r="A48" s="70"/>
      <c r="B48" s="73"/>
      <c r="C48" s="1"/>
      <c r="D48" s="71"/>
      <c r="E48" s="71"/>
      <c r="F48" s="42"/>
      <c r="G48" s="43"/>
      <c r="H48" s="44"/>
      <c r="I48" s="37"/>
    </row>
    <row r="49" spans="1:9" ht="12.75">
      <c r="A49" s="70"/>
      <c r="B49" s="73"/>
      <c r="C49" s="1"/>
      <c r="D49" s="71"/>
      <c r="E49" s="71"/>
      <c r="F49" s="42"/>
      <c r="G49" s="43"/>
      <c r="H49" s="44"/>
      <c r="I49" s="37"/>
    </row>
    <row r="50" spans="1:9" ht="12.75">
      <c r="A50" s="70"/>
      <c r="B50" s="73"/>
      <c r="C50" s="1"/>
      <c r="D50" s="71"/>
      <c r="E50" s="71"/>
      <c r="F50" s="42"/>
      <c r="G50" s="43"/>
      <c r="H50" s="44"/>
      <c r="I50" s="37"/>
    </row>
    <row r="51" spans="1:9" ht="12.75">
      <c r="A51" s="70"/>
      <c r="B51" s="73"/>
      <c r="C51" s="1"/>
      <c r="D51" s="71"/>
      <c r="E51" s="71"/>
      <c r="F51" s="42"/>
      <c r="G51" s="43"/>
      <c r="H51" s="44"/>
      <c r="I51" s="37"/>
    </row>
    <row r="52" spans="1:9" ht="12.75">
      <c r="A52" s="48"/>
      <c r="B52" s="2"/>
      <c r="C52" s="1"/>
      <c r="D52" s="1"/>
      <c r="E52" s="1"/>
      <c r="F52" s="42"/>
      <c r="G52" s="43"/>
      <c r="H52" s="44"/>
      <c r="I52" s="37"/>
    </row>
    <row r="53" spans="1:9" ht="13.5" thickBot="1">
      <c r="A53" s="49"/>
      <c r="B53" s="3"/>
      <c r="C53" s="4"/>
      <c r="D53" s="4"/>
      <c r="E53" s="4"/>
      <c r="F53" s="45"/>
      <c r="G53" s="46"/>
      <c r="H53" s="50"/>
      <c r="I53" s="38"/>
    </row>
    <row r="54" spans="1:8" ht="12.75" customHeight="1">
      <c r="A54" s="102" t="s">
        <v>12</v>
      </c>
      <c r="B54" s="105" t="s">
        <v>10</v>
      </c>
      <c r="C54" s="105" t="s">
        <v>10</v>
      </c>
      <c r="D54" s="107" t="s">
        <v>31</v>
      </c>
      <c r="E54" s="108"/>
      <c r="F54" s="29">
        <f>SUM(F9:F53)</f>
        <v>0</v>
      </c>
      <c r="G54" s="30">
        <f>SUM(G9:G53)</f>
        <v>0</v>
      </c>
      <c r="H54" s="56">
        <f>F54-G54+H9</f>
        <v>37786.11000000004</v>
      </c>
    </row>
    <row r="55" spans="1:8" ht="26.25" thickBot="1">
      <c r="A55" s="103"/>
      <c r="B55" s="106"/>
      <c r="C55" s="106"/>
      <c r="D55" s="109"/>
      <c r="E55" s="110"/>
      <c r="F55" s="28" t="s">
        <v>27</v>
      </c>
      <c r="G55" s="31" t="s">
        <v>28</v>
      </c>
      <c r="H55" s="32" t="s">
        <v>11</v>
      </c>
    </row>
    <row r="56" spans="1:8" ht="13.5" thickBot="1">
      <c r="A56" s="12"/>
      <c r="B56" s="12"/>
      <c r="C56" s="12"/>
      <c r="D56" s="12"/>
      <c r="E56" s="12"/>
      <c r="F56" s="12"/>
      <c r="G56" s="12"/>
      <c r="H56" s="12"/>
    </row>
    <row r="57" spans="1:8" ht="13.5" thickBot="1">
      <c r="A57" s="129" t="s">
        <v>13</v>
      </c>
      <c r="B57" s="129"/>
      <c r="C57" s="12"/>
      <c r="F57" s="130" t="s">
        <v>23</v>
      </c>
      <c r="G57" s="131"/>
      <c r="H57" s="60">
        <f>H54+B69</f>
        <v>37786.11000000004</v>
      </c>
    </row>
    <row r="58" spans="1:8" ht="12.75">
      <c r="A58" s="23" t="s">
        <v>14</v>
      </c>
      <c r="B58" s="51" t="str">
        <f>Fevereiro!K55</f>
        <v>cx. 341-0</v>
      </c>
      <c r="C58" s="12"/>
      <c r="D58" s="12"/>
      <c r="E58" s="12"/>
      <c r="F58" s="12"/>
      <c r="G58" s="12"/>
      <c r="H58" s="12"/>
    </row>
    <row r="59" spans="1:8" ht="12.75">
      <c r="A59" s="121" t="s">
        <v>30</v>
      </c>
      <c r="B59" s="122"/>
      <c r="H59" s="12"/>
    </row>
    <row r="60" spans="1:8" ht="12.75">
      <c r="A60" s="24" t="s">
        <v>15</v>
      </c>
      <c r="B60" s="24" t="s">
        <v>5</v>
      </c>
      <c r="H60" s="12"/>
    </row>
    <row r="61" spans="1:8" ht="12.75">
      <c r="A61" s="1"/>
      <c r="B61" s="57"/>
      <c r="E61" s="104" t="s">
        <v>35</v>
      </c>
      <c r="F61" s="104"/>
      <c r="G61" s="104"/>
      <c r="H61" s="104"/>
    </row>
    <row r="62" spans="1:8" ht="12.75">
      <c r="A62" s="1"/>
      <c r="B62" s="58"/>
      <c r="H62" s="12"/>
    </row>
    <row r="63" spans="1:8" ht="13.5" thickBot="1">
      <c r="A63" s="1"/>
      <c r="B63" s="58"/>
      <c r="H63" s="12"/>
    </row>
    <row r="64" spans="1:8" ht="13.5" thickBot="1">
      <c r="A64" s="1"/>
      <c r="B64" s="58"/>
      <c r="D64" s="7" t="s">
        <v>0</v>
      </c>
      <c r="E64" s="124" t="str">
        <f>B5</f>
        <v>SANTA CASA DE MISERICÓRDIA DE TAQUARITUBA </v>
      </c>
      <c r="F64" s="125"/>
      <c r="G64" s="125"/>
      <c r="H64" s="126"/>
    </row>
    <row r="65" spans="1:8" ht="12.75">
      <c r="A65" s="1"/>
      <c r="B65" s="58"/>
      <c r="D65" s="8"/>
      <c r="E65" s="9"/>
      <c r="F65" s="9"/>
      <c r="G65" s="9"/>
      <c r="H65" s="10"/>
    </row>
    <row r="66" spans="1:8" ht="12.75">
      <c r="A66" s="1"/>
      <c r="B66" s="57"/>
      <c r="D66" s="11"/>
      <c r="E66" s="12"/>
      <c r="F66" s="12"/>
      <c r="G66" s="12"/>
      <c r="H66" s="13"/>
    </row>
    <row r="67" spans="1:8" ht="12.75">
      <c r="A67" s="1"/>
      <c r="B67" s="57"/>
      <c r="D67" s="14" t="s">
        <v>17</v>
      </c>
      <c r="E67" s="12"/>
      <c r="F67" s="12"/>
      <c r="G67" s="12"/>
      <c r="H67" s="13"/>
    </row>
    <row r="68" spans="1:8" ht="12.75">
      <c r="A68" s="1"/>
      <c r="B68" s="57"/>
      <c r="D68" s="11"/>
      <c r="E68" s="143" t="s">
        <v>293</v>
      </c>
      <c r="F68" s="138"/>
      <c r="G68" s="138"/>
      <c r="H68" s="21"/>
    </row>
    <row r="69" spans="1:8" ht="13.5" thickBot="1">
      <c r="A69" s="25" t="s">
        <v>9</v>
      </c>
      <c r="B69" s="59">
        <f>SUM(B61:B68)</f>
        <v>0</v>
      </c>
      <c r="D69" s="15"/>
      <c r="E69" s="117" t="s">
        <v>16</v>
      </c>
      <c r="F69" s="117"/>
      <c r="G69" s="117"/>
      <c r="H69" s="26"/>
    </row>
    <row r="70" ht="12.75">
      <c r="H70" s="12"/>
    </row>
  </sheetData>
  <sheetProtection selectLockedCells="1"/>
  <mergeCells count="19">
    <mergeCell ref="E69:G69"/>
    <mergeCell ref="A57:B57"/>
    <mergeCell ref="F57:G57"/>
    <mergeCell ref="A59:B59"/>
    <mergeCell ref="E61:H61"/>
    <mergeCell ref="A54:A55"/>
    <mergeCell ref="B54:B55"/>
    <mergeCell ref="C54:C55"/>
    <mergeCell ref="D54:E55"/>
    <mergeCell ref="E64:H64"/>
    <mergeCell ref="B4:G4"/>
    <mergeCell ref="E68:G68"/>
    <mergeCell ref="B5:D5"/>
    <mergeCell ref="G5:H5"/>
    <mergeCell ref="A6:B6"/>
    <mergeCell ref="D6:E6"/>
    <mergeCell ref="G6:H6"/>
    <mergeCell ref="A7:E7"/>
    <mergeCell ref="G7:H7"/>
  </mergeCells>
  <conditionalFormatting sqref="H10:H52">
    <cfRule type="cellIs" priority="1" dxfId="0" operator="equal" stopIfTrue="1">
      <formula>H9</formula>
    </cfRule>
  </conditionalFormatting>
  <conditionalFormatting sqref="H53">
    <cfRule type="cellIs" priority="170" dxfId="0" operator="equal" stopIfTrue="1">
      <formula>Junho!#REF!</formula>
    </cfRule>
  </conditionalFormatting>
  <printOptions horizontalCentered="1"/>
  <pageMargins left="0.3937007874015748" right="0.3937007874015748" top="0.5905511811023623" bottom="0.984251968503937" header="0.5118110236220472" footer="0.5511811023622047"/>
  <pageSetup horizontalDpi="300" verticalDpi="300"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5:I80"/>
  <sheetViews>
    <sheetView showGridLines="0" zoomScalePageLayoutView="0" workbookViewId="0" topLeftCell="A1">
      <selection activeCell="H9" sqref="H9"/>
    </sheetView>
  </sheetViews>
  <sheetFormatPr defaultColWidth="9.140625" defaultRowHeight="12.75"/>
  <cols>
    <col min="1" max="1" width="9.57421875" style="6" customWidth="1"/>
    <col min="2" max="2" width="28.421875" style="6" customWidth="1"/>
    <col min="3" max="3" width="17.8515625" style="6" customWidth="1"/>
    <col min="4" max="4" width="20.421875" style="6" customWidth="1"/>
    <col min="5" max="5" width="11.00390625" style="6" customWidth="1"/>
    <col min="6" max="6" width="11.57421875" style="6" customWidth="1"/>
    <col min="7" max="7" width="11.140625" style="6" customWidth="1"/>
    <col min="8" max="9" width="11.8515625" style="6" customWidth="1"/>
    <col min="10" max="16384" width="9.140625" style="6" customWidth="1"/>
  </cols>
  <sheetData>
    <row r="1" ht="12.75"/>
    <row r="2" ht="12.75"/>
    <row r="3" ht="12.75"/>
    <row r="4" ht="21" customHeight="1" thickBot="1"/>
    <row r="5" spans="1:8" ht="13.5" thickBot="1">
      <c r="A5" s="17" t="s">
        <v>0</v>
      </c>
      <c r="B5" s="113" t="s">
        <v>57</v>
      </c>
      <c r="C5" s="114"/>
      <c r="D5" s="132"/>
      <c r="E5" s="18"/>
      <c r="F5" s="19" t="s">
        <v>1</v>
      </c>
      <c r="G5" s="133" t="str">
        <f>Janeiro!G5</f>
        <v>PREENCHER</v>
      </c>
      <c r="H5" s="134"/>
    </row>
    <row r="6" spans="1:8" ht="13.5" thickBot="1">
      <c r="A6" s="98" t="s">
        <v>18</v>
      </c>
      <c r="B6" s="99"/>
      <c r="C6" s="20" t="s">
        <v>475</v>
      </c>
      <c r="D6" s="100"/>
      <c r="E6" s="101"/>
      <c r="F6" s="22" t="s">
        <v>8</v>
      </c>
      <c r="G6" s="141" t="s">
        <v>41</v>
      </c>
      <c r="H6" s="135"/>
    </row>
    <row r="7" spans="1:8" ht="11.25" customHeight="1" thickBot="1">
      <c r="A7" s="113"/>
      <c r="B7" s="114"/>
      <c r="C7" s="114"/>
      <c r="D7" s="115"/>
      <c r="E7" s="116"/>
      <c r="F7" s="17" t="s">
        <v>22</v>
      </c>
      <c r="G7" s="136">
        <f>Janeiro!G7</f>
        <v>2015</v>
      </c>
      <c r="H7" s="137"/>
    </row>
    <row r="8" spans="1:9" ht="21.75" customHeight="1" thickBot="1">
      <c r="A8" s="5" t="s">
        <v>7</v>
      </c>
      <c r="B8" s="5" t="s">
        <v>3</v>
      </c>
      <c r="C8" s="16" t="s">
        <v>4</v>
      </c>
      <c r="D8" s="16" t="s">
        <v>2</v>
      </c>
      <c r="E8" s="16" t="s">
        <v>24</v>
      </c>
      <c r="F8" s="16" t="s">
        <v>21</v>
      </c>
      <c r="G8" s="5" t="s">
        <v>20</v>
      </c>
      <c r="H8" s="5" t="s">
        <v>6</v>
      </c>
      <c r="I8" s="5" t="s">
        <v>26</v>
      </c>
    </row>
    <row r="9" spans="1:9" ht="13.5" customHeight="1">
      <c r="A9" s="47">
        <v>40725</v>
      </c>
      <c r="B9" s="36" t="s">
        <v>25</v>
      </c>
      <c r="C9" s="35"/>
      <c r="D9" s="35"/>
      <c r="E9" s="35"/>
      <c r="F9" s="39"/>
      <c r="G9" s="40"/>
      <c r="H9" s="41">
        <f>Junho!H54</f>
        <v>37786.11000000004</v>
      </c>
      <c r="I9" s="27"/>
    </row>
    <row r="10" spans="1:9" ht="12" customHeight="1">
      <c r="A10" s="70" t="s">
        <v>295</v>
      </c>
      <c r="B10" s="2" t="s">
        <v>459</v>
      </c>
      <c r="C10" s="1" t="s">
        <v>418</v>
      </c>
      <c r="D10" s="71" t="s">
        <v>62</v>
      </c>
      <c r="E10" s="71" t="s">
        <v>299</v>
      </c>
      <c r="F10" s="42"/>
      <c r="G10" s="43">
        <v>1117</v>
      </c>
      <c r="H10" s="44">
        <f>H9+F10-G10</f>
        <v>36669.11000000004</v>
      </c>
      <c r="I10" s="37"/>
    </row>
    <row r="11" spans="1:9" ht="12.75">
      <c r="A11" s="70" t="s">
        <v>295</v>
      </c>
      <c r="B11" s="2" t="s">
        <v>415</v>
      </c>
      <c r="C11" s="1" t="s">
        <v>61</v>
      </c>
      <c r="D11" s="71" t="s">
        <v>62</v>
      </c>
      <c r="E11" s="71" t="s">
        <v>300</v>
      </c>
      <c r="F11" s="42"/>
      <c r="G11" s="43">
        <v>877.9</v>
      </c>
      <c r="H11" s="44">
        <f aca="true" t="shared" si="0" ref="H11:H54">H10+F11-G11</f>
        <v>35791.210000000036</v>
      </c>
      <c r="I11" s="37"/>
    </row>
    <row r="12" spans="1:9" ht="12" customHeight="1">
      <c r="A12" s="70" t="s">
        <v>287</v>
      </c>
      <c r="B12" s="73" t="s">
        <v>272</v>
      </c>
      <c r="C12" s="1" t="s">
        <v>43</v>
      </c>
      <c r="D12" s="71" t="s">
        <v>44</v>
      </c>
      <c r="E12" s="71" t="s">
        <v>301</v>
      </c>
      <c r="F12" s="42"/>
      <c r="G12" s="43">
        <v>3075.56</v>
      </c>
      <c r="H12" s="44">
        <f t="shared" si="0"/>
        <v>32715.650000000034</v>
      </c>
      <c r="I12" s="37"/>
    </row>
    <row r="13" spans="1:9" ht="12" customHeight="1">
      <c r="A13" s="70" t="s">
        <v>296</v>
      </c>
      <c r="B13" s="73" t="s">
        <v>272</v>
      </c>
      <c r="C13" s="1" t="s">
        <v>43</v>
      </c>
      <c r="D13" s="71" t="s">
        <v>44</v>
      </c>
      <c r="E13" s="71" t="s">
        <v>302</v>
      </c>
      <c r="F13" s="42"/>
      <c r="G13" s="43">
        <v>3075.56</v>
      </c>
      <c r="H13" s="44">
        <f t="shared" si="0"/>
        <v>29640.090000000033</v>
      </c>
      <c r="I13" s="37"/>
    </row>
    <row r="14" spans="1:9" ht="13.5" customHeight="1">
      <c r="A14" s="70" t="s">
        <v>288</v>
      </c>
      <c r="B14" s="2" t="s">
        <v>460</v>
      </c>
      <c r="C14" s="1" t="s">
        <v>414</v>
      </c>
      <c r="D14" s="71" t="s">
        <v>62</v>
      </c>
      <c r="E14" s="71" t="s">
        <v>303</v>
      </c>
      <c r="F14" s="42"/>
      <c r="G14" s="43">
        <v>870</v>
      </c>
      <c r="H14" s="44">
        <f t="shared" si="0"/>
        <v>28770.090000000033</v>
      </c>
      <c r="I14" s="37"/>
    </row>
    <row r="15" spans="1:9" ht="13.5" customHeight="1">
      <c r="A15" s="70" t="s">
        <v>288</v>
      </c>
      <c r="B15" s="2" t="s">
        <v>415</v>
      </c>
      <c r="C15" s="1" t="s">
        <v>61</v>
      </c>
      <c r="D15" s="71" t="s">
        <v>62</v>
      </c>
      <c r="E15" s="71" t="s">
        <v>304</v>
      </c>
      <c r="F15" s="42"/>
      <c r="G15" s="43">
        <v>284.16</v>
      </c>
      <c r="H15" s="44">
        <f t="shared" si="0"/>
        <v>28485.930000000033</v>
      </c>
      <c r="I15" s="37"/>
    </row>
    <row r="16" spans="1:9" ht="12.75" customHeight="1">
      <c r="A16" s="70" t="s">
        <v>289</v>
      </c>
      <c r="B16" s="2" t="s">
        <v>461</v>
      </c>
      <c r="C16" s="1" t="s">
        <v>420</v>
      </c>
      <c r="D16" s="71" t="s">
        <v>62</v>
      </c>
      <c r="E16" s="71" t="s">
        <v>305</v>
      </c>
      <c r="F16" s="42"/>
      <c r="G16" s="43">
        <v>554</v>
      </c>
      <c r="H16" s="44">
        <f t="shared" si="0"/>
        <v>27931.930000000033</v>
      </c>
      <c r="I16" s="72" t="s">
        <v>144</v>
      </c>
    </row>
    <row r="17" spans="1:9" ht="14.25" customHeight="1">
      <c r="A17" s="70" t="s">
        <v>289</v>
      </c>
      <c r="B17" s="2" t="s">
        <v>462</v>
      </c>
      <c r="C17" s="1" t="s">
        <v>68</v>
      </c>
      <c r="D17" s="71" t="s">
        <v>62</v>
      </c>
      <c r="E17" s="71" t="s">
        <v>306</v>
      </c>
      <c r="F17" s="42"/>
      <c r="G17" s="43">
        <v>558.8</v>
      </c>
      <c r="H17" s="44">
        <f t="shared" si="0"/>
        <v>27373.130000000034</v>
      </c>
      <c r="I17" s="37"/>
    </row>
    <row r="18" spans="1:9" ht="12.75" customHeight="1">
      <c r="A18" s="70" t="s">
        <v>289</v>
      </c>
      <c r="B18" s="2" t="s">
        <v>451</v>
      </c>
      <c r="C18" s="1" t="s">
        <v>417</v>
      </c>
      <c r="D18" s="71" t="s">
        <v>62</v>
      </c>
      <c r="E18" s="71" t="s">
        <v>307</v>
      </c>
      <c r="F18" s="42"/>
      <c r="G18" s="43">
        <v>927.6</v>
      </c>
      <c r="H18" s="44">
        <f t="shared" si="0"/>
        <v>26445.530000000035</v>
      </c>
      <c r="I18" s="37"/>
    </row>
    <row r="19" spans="1:9" ht="15" customHeight="1">
      <c r="A19" s="70" t="s">
        <v>290</v>
      </c>
      <c r="B19" s="2" t="s">
        <v>462</v>
      </c>
      <c r="C19" s="1" t="s">
        <v>68</v>
      </c>
      <c r="D19" s="71" t="s">
        <v>62</v>
      </c>
      <c r="E19" s="71" t="s">
        <v>308</v>
      </c>
      <c r="F19" s="42"/>
      <c r="G19" s="43">
        <v>886.5</v>
      </c>
      <c r="H19" s="44">
        <f t="shared" si="0"/>
        <v>25559.030000000035</v>
      </c>
      <c r="I19" s="37"/>
    </row>
    <row r="20" spans="1:9" ht="12.75" customHeight="1">
      <c r="A20" s="70" t="s">
        <v>278</v>
      </c>
      <c r="B20" s="73" t="s">
        <v>272</v>
      </c>
      <c r="C20" s="1" t="s">
        <v>43</v>
      </c>
      <c r="D20" s="71" t="s">
        <v>44</v>
      </c>
      <c r="E20" s="71" t="s">
        <v>309</v>
      </c>
      <c r="F20" s="42"/>
      <c r="G20" s="43">
        <v>2050.37</v>
      </c>
      <c r="H20" s="44">
        <f t="shared" si="0"/>
        <v>23508.660000000036</v>
      </c>
      <c r="I20" s="37"/>
    </row>
    <row r="21" spans="1:9" ht="12.75">
      <c r="A21" s="70" t="s">
        <v>297</v>
      </c>
      <c r="B21" s="2" t="s">
        <v>463</v>
      </c>
      <c r="C21" s="1" t="s">
        <v>429</v>
      </c>
      <c r="D21" s="71" t="s">
        <v>298</v>
      </c>
      <c r="E21" s="71" t="s">
        <v>310</v>
      </c>
      <c r="F21" s="42"/>
      <c r="G21" s="43">
        <v>540</v>
      </c>
      <c r="H21" s="44">
        <f t="shared" si="0"/>
        <v>22968.660000000036</v>
      </c>
      <c r="I21" s="37"/>
    </row>
    <row r="22" spans="1:9" ht="12" customHeight="1">
      <c r="A22" s="70" t="s">
        <v>297</v>
      </c>
      <c r="B22" s="2" t="s">
        <v>464</v>
      </c>
      <c r="C22" s="1" t="s">
        <v>433</v>
      </c>
      <c r="D22" s="71" t="s">
        <v>62</v>
      </c>
      <c r="E22" s="71" t="s">
        <v>311</v>
      </c>
      <c r="F22" s="42"/>
      <c r="G22" s="43">
        <v>1189.92</v>
      </c>
      <c r="H22" s="44">
        <f t="shared" si="0"/>
        <v>21778.740000000034</v>
      </c>
      <c r="I22" s="37"/>
    </row>
    <row r="23" spans="1:9" ht="13.5" customHeight="1">
      <c r="A23" s="70" t="s">
        <v>297</v>
      </c>
      <c r="B23" s="2" t="s">
        <v>440</v>
      </c>
      <c r="C23" s="1" t="s">
        <v>412</v>
      </c>
      <c r="D23" s="71" t="s">
        <v>62</v>
      </c>
      <c r="E23" s="71" t="s">
        <v>312</v>
      </c>
      <c r="F23" s="42"/>
      <c r="G23" s="43">
        <v>1086.16</v>
      </c>
      <c r="H23" s="44">
        <f t="shared" si="0"/>
        <v>20692.580000000034</v>
      </c>
      <c r="I23" s="37"/>
    </row>
    <row r="24" spans="1:9" ht="14.25" customHeight="1">
      <c r="A24" s="70" t="s">
        <v>297</v>
      </c>
      <c r="B24" s="2" t="s">
        <v>440</v>
      </c>
      <c r="C24" s="1" t="s">
        <v>412</v>
      </c>
      <c r="D24" s="71" t="s">
        <v>62</v>
      </c>
      <c r="E24" s="71" t="s">
        <v>313</v>
      </c>
      <c r="F24" s="42"/>
      <c r="G24" s="43">
        <v>165</v>
      </c>
      <c r="H24" s="44">
        <f t="shared" si="0"/>
        <v>20527.580000000034</v>
      </c>
      <c r="I24" s="37"/>
    </row>
    <row r="25" spans="1:9" ht="13.5" customHeight="1">
      <c r="A25" s="70" t="s">
        <v>291</v>
      </c>
      <c r="B25" s="2" t="s">
        <v>462</v>
      </c>
      <c r="C25" s="1" t="s">
        <v>68</v>
      </c>
      <c r="D25" s="71" t="s">
        <v>62</v>
      </c>
      <c r="E25" s="71" t="s">
        <v>314</v>
      </c>
      <c r="F25" s="42"/>
      <c r="G25" s="43">
        <v>1390.5</v>
      </c>
      <c r="H25" s="44">
        <f t="shared" si="0"/>
        <v>19137.080000000034</v>
      </c>
      <c r="I25" s="37"/>
    </row>
    <row r="26" spans="1:9" ht="11.25" customHeight="1">
      <c r="A26" s="70" t="s">
        <v>316</v>
      </c>
      <c r="B26" s="2" t="s">
        <v>422</v>
      </c>
      <c r="C26" s="1" t="s">
        <v>423</v>
      </c>
      <c r="D26" s="71" t="s">
        <v>62</v>
      </c>
      <c r="E26" s="71" t="s">
        <v>315</v>
      </c>
      <c r="F26" s="42"/>
      <c r="G26" s="43">
        <v>900</v>
      </c>
      <c r="H26" s="44">
        <f t="shared" si="0"/>
        <v>18237.080000000034</v>
      </c>
      <c r="I26" s="37"/>
    </row>
    <row r="27" spans="1:9" ht="12" customHeight="1">
      <c r="A27" s="70" t="s">
        <v>317</v>
      </c>
      <c r="B27" s="73" t="s">
        <v>99</v>
      </c>
      <c r="C27" s="1"/>
      <c r="D27" s="71" t="s">
        <v>258</v>
      </c>
      <c r="E27" s="71" t="s">
        <v>46</v>
      </c>
      <c r="F27" s="42">
        <v>242232.4</v>
      </c>
      <c r="G27" s="43"/>
      <c r="H27" s="44">
        <f t="shared" si="0"/>
        <v>260469.48000000004</v>
      </c>
      <c r="I27" s="37"/>
    </row>
    <row r="28" spans="1:9" ht="12.75">
      <c r="A28" s="70" t="s">
        <v>318</v>
      </c>
      <c r="B28" s="73" t="s">
        <v>259</v>
      </c>
      <c r="C28" s="1" t="s">
        <v>421</v>
      </c>
      <c r="D28" s="71" t="s">
        <v>123</v>
      </c>
      <c r="E28" s="71" t="s">
        <v>319</v>
      </c>
      <c r="F28" s="42"/>
      <c r="G28" s="43">
        <v>1100</v>
      </c>
      <c r="H28" s="44">
        <f t="shared" si="0"/>
        <v>259369.48000000004</v>
      </c>
      <c r="I28" s="37"/>
    </row>
    <row r="29" spans="1:9" ht="12.75">
      <c r="A29" s="70" t="s">
        <v>318</v>
      </c>
      <c r="B29" s="2" t="s">
        <v>449</v>
      </c>
      <c r="C29" s="1" t="s">
        <v>413</v>
      </c>
      <c r="D29" s="71" t="s">
        <v>62</v>
      </c>
      <c r="E29" s="71" t="s">
        <v>324</v>
      </c>
      <c r="F29" s="42"/>
      <c r="G29" s="43">
        <v>622</v>
      </c>
      <c r="H29" s="44">
        <f t="shared" si="0"/>
        <v>258747.48000000004</v>
      </c>
      <c r="I29" s="37"/>
    </row>
    <row r="30" spans="1:9" ht="12.75">
      <c r="A30" s="70" t="s">
        <v>318</v>
      </c>
      <c r="B30" s="2" t="s">
        <v>415</v>
      </c>
      <c r="C30" s="1" t="s">
        <v>61</v>
      </c>
      <c r="D30" s="71" t="s">
        <v>62</v>
      </c>
      <c r="E30" s="71" t="s">
        <v>325</v>
      </c>
      <c r="F30" s="42"/>
      <c r="G30" s="43">
        <v>495.24</v>
      </c>
      <c r="H30" s="44">
        <f t="shared" si="0"/>
        <v>258252.24000000005</v>
      </c>
      <c r="I30" s="37"/>
    </row>
    <row r="31" spans="1:9" ht="12.75">
      <c r="A31" s="70" t="s">
        <v>318</v>
      </c>
      <c r="B31" s="2" t="s">
        <v>419</v>
      </c>
      <c r="C31" s="1" t="s">
        <v>436</v>
      </c>
      <c r="D31" s="71" t="s">
        <v>62</v>
      </c>
      <c r="E31" s="71" t="s">
        <v>326</v>
      </c>
      <c r="F31" s="42"/>
      <c r="G31" s="43">
        <v>149.4</v>
      </c>
      <c r="H31" s="44">
        <f t="shared" si="0"/>
        <v>258102.84000000005</v>
      </c>
      <c r="I31" s="37"/>
    </row>
    <row r="32" spans="1:9" ht="12.75">
      <c r="A32" s="70" t="s">
        <v>318</v>
      </c>
      <c r="B32" s="2" t="s">
        <v>449</v>
      </c>
      <c r="C32" s="1" t="s">
        <v>465</v>
      </c>
      <c r="D32" s="71" t="s">
        <v>62</v>
      </c>
      <c r="E32" s="71" t="s">
        <v>327</v>
      </c>
      <c r="F32" s="42"/>
      <c r="G32" s="43">
        <v>330</v>
      </c>
      <c r="H32" s="44">
        <f t="shared" si="0"/>
        <v>257772.84000000005</v>
      </c>
      <c r="I32" s="37"/>
    </row>
    <row r="33" spans="1:9" ht="12.75">
      <c r="A33" s="70" t="s">
        <v>318</v>
      </c>
      <c r="B33" s="2" t="s">
        <v>466</v>
      </c>
      <c r="C33" s="1" t="s">
        <v>467</v>
      </c>
      <c r="D33" s="71" t="s">
        <v>328</v>
      </c>
      <c r="E33" s="71" t="s">
        <v>329</v>
      </c>
      <c r="F33" s="42"/>
      <c r="G33" s="43">
        <v>6082</v>
      </c>
      <c r="H33" s="44">
        <f t="shared" si="0"/>
        <v>251690.84000000005</v>
      </c>
      <c r="I33" s="37"/>
    </row>
    <row r="34" spans="1:9" ht="12.75">
      <c r="A34" s="70" t="s">
        <v>320</v>
      </c>
      <c r="B34" s="2" t="s">
        <v>415</v>
      </c>
      <c r="C34" s="1" t="s">
        <v>61</v>
      </c>
      <c r="D34" s="71" t="s">
        <v>62</v>
      </c>
      <c r="E34" s="71" t="s">
        <v>330</v>
      </c>
      <c r="F34" s="42"/>
      <c r="G34" s="43">
        <v>482.8</v>
      </c>
      <c r="H34" s="44">
        <f t="shared" si="0"/>
        <v>251208.04000000007</v>
      </c>
      <c r="I34" s="37"/>
    </row>
    <row r="35" spans="1:9" ht="12.75">
      <c r="A35" s="70" t="s">
        <v>321</v>
      </c>
      <c r="B35" s="2" t="s">
        <v>468</v>
      </c>
      <c r="C35" s="1" t="s">
        <v>431</v>
      </c>
      <c r="D35" s="71" t="s">
        <v>123</v>
      </c>
      <c r="E35" s="71" t="s">
        <v>331</v>
      </c>
      <c r="F35" s="42"/>
      <c r="G35" s="43">
        <v>4692.5</v>
      </c>
      <c r="H35" s="44">
        <f t="shared" si="0"/>
        <v>246515.54000000007</v>
      </c>
      <c r="I35" s="37"/>
    </row>
    <row r="36" spans="1:9" ht="12.75">
      <c r="A36" s="70" t="s">
        <v>322</v>
      </c>
      <c r="B36" s="2" t="s">
        <v>138</v>
      </c>
      <c r="C36" s="1" t="s">
        <v>469</v>
      </c>
      <c r="D36" s="71" t="s">
        <v>123</v>
      </c>
      <c r="E36" s="71" t="s">
        <v>332</v>
      </c>
      <c r="F36" s="42"/>
      <c r="G36" s="43">
        <v>3500</v>
      </c>
      <c r="H36" s="44">
        <f t="shared" si="0"/>
        <v>243015.54000000007</v>
      </c>
      <c r="I36" s="37"/>
    </row>
    <row r="37" spans="1:9" ht="12.75">
      <c r="A37" s="70" t="s">
        <v>317</v>
      </c>
      <c r="B37" s="2" t="s">
        <v>441</v>
      </c>
      <c r="C37" s="1"/>
      <c r="D37" s="71" t="s">
        <v>123</v>
      </c>
      <c r="E37" s="71" t="s">
        <v>46</v>
      </c>
      <c r="F37" s="42"/>
      <c r="G37" s="43">
        <v>1003.73</v>
      </c>
      <c r="H37" s="44">
        <f t="shared" si="0"/>
        <v>242011.81000000006</v>
      </c>
      <c r="I37" s="37"/>
    </row>
    <row r="38" spans="1:9" ht="12.75">
      <c r="A38" s="70" t="s">
        <v>317</v>
      </c>
      <c r="B38" s="2" t="s">
        <v>209</v>
      </c>
      <c r="C38" s="1" t="s">
        <v>430</v>
      </c>
      <c r="D38" s="71" t="s">
        <v>123</v>
      </c>
      <c r="E38" s="71" t="s">
        <v>333</v>
      </c>
      <c r="F38" s="42"/>
      <c r="G38" s="43">
        <v>16780.38</v>
      </c>
      <c r="H38" s="44">
        <f t="shared" si="0"/>
        <v>225231.43000000005</v>
      </c>
      <c r="I38" s="37"/>
    </row>
    <row r="39" spans="1:9" ht="12.75">
      <c r="A39" s="70" t="s">
        <v>317</v>
      </c>
      <c r="B39" s="2" t="s">
        <v>442</v>
      </c>
      <c r="C39" s="1" t="s">
        <v>50</v>
      </c>
      <c r="D39" s="71" t="s">
        <v>123</v>
      </c>
      <c r="E39" s="71" t="s">
        <v>274</v>
      </c>
      <c r="F39" s="42"/>
      <c r="G39" s="43">
        <v>19096.6</v>
      </c>
      <c r="H39" s="44">
        <f t="shared" si="0"/>
        <v>206134.83000000005</v>
      </c>
      <c r="I39" s="37"/>
    </row>
    <row r="40" spans="1:9" ht="12.75">
      <c r="A40" s="70" t="s">
        <v>317</v>
      </c>
      <c r="B40" s="2" t="s">
        <v>209</v>
      </c>
      <c r="C40" s="1" t="s">
        <v>430</v>
      </c>
      <c r="D40" s="71" t="s">
        <v>123</v>
      </c>
      <c r="E40" s="71" t="s">
        <v>334</v>
      </c>
      <c r="F40" s="42"/>
      <c r="G40" s="43">
        <v>10323.5</v>
      </c>
      <c r="H40" s="44">
        <f t="shared" si="0"/>
        <v>195811.33000000005</v>
      </c>
      <c r="I40" s="37"/>
    </row>
    <row r="41" spans="1:9" ht="12.75">
      <c r="A41" s="70" t="s">
        <v>317</v>
      </c>
      <c r="B41" s="2" t="s">
        <v>442</v>
      </c>
      <c r="C41" s="1" t="s">
        <v>50</v>
      </c>
      <c r="D41" s="71" t="s">
        <v>123</v>
      </c>
      <c r="E41" s="71" t="s">
        <v>335</v>
      </c>
      <c r="F41" s="42"/>
      <c r="G41" s="43">
        <v>11487.24</v>
      </c>
      <c r="H41" s="44">
        <f t="shared" si="0"/>
        <v>184324.09000000005</v>
      </c>
      <c r="I41" s="37"/>
    </row>
    <row r="42" spans="1:9" ht="12.75">
      <c r="A42" s="70" t="s">
        <v>317</v>
      </c>
      <c r="B42" s="2" t="s">
        <v>470</v>
      </c>
      <c r="C42" s="1" t="s">
        <v>434</v>
      </c>
      <c r="D42" s="71" t="s">
        <v>123</v>
      </c>
      <c r="E42" s="71" t="s">
        <v>336</v>
      </c>
      <c r="F42" s="42"/>
      <c r="G42" s="43">
        <v>27655.72</v>
      </c>
      <c r="H42" s="44">
        <f t="shared" si="0"/>
        <v>156668.37000000005</v>
      </c>
      <c r="I42" s="37"/>
    </row>
    <row r="43" spans="1:9" ht="12.75">
      <c r="A43" s="70" t="s">
        <v>323</v>
      </c>
      <c r="B43" s="2" t="s">
        <v>457</v>
      </c>
      <c r="C43" s="1" t="s">
        <v>74</v>
      </c>
      <c r="D43" s="71" t="s">
        <v>123</v>
      </c>
      <c r="E43" s="71" t="s">
        <v>334</v>
      </c>
      <c r="F43" s="42"/>
      <c r="G43" s="43">
        <v>9385</v>
      </c>
      <c r="H43" s="44">
        <f t="shared" si="0"/>
        <v>147283.37000000005</v>
      </c>
      <c r="I43" s="37"/>
    </row>
    <row r="44" spans="1:9" ht="12.75">
      <c r="A44" s="70" t="s">
        <v>323</v>
      </c>
      <c r="B44" s="73" t="s">
        <v>341</v>
      </c>
      <c r="C44" s="1" t="s">
        <v>82</v>
      </c>
      <c r="D44" s="71" t="s">
        <v>123</v>
      </c>
      <c r="E44" s="71" t="s">
        <v>337</v>
      </c>
      <c r="F44" s="42"/>
      <c r="G44" s="43">
        <v>12840</v>
      </c>
      <c r="H44" s="44">
        <f t="shared" si="0"/>
        <v>134443.37000000005</v>
      </c>
      <c r="I44" s="72" t="s">
        <v>339</v>
      </c>
    </row>
    <row r="45" spans="1:9" ht="12.75">
      <c r="A45" s="70" t="s">
        <v>323</v>
      </c>
      <c r="B45" s="73" t="s">
        <v>341</v>
      </c>
      <c r="C45" s="77" t="s">
        <v>82</v>
      </c>
      <c r="D45" s="71" t="s">
        <v>123</v>
      </c>
      <c r="E45" s="71" t="s">
        <v>338</v>
      </c>
      <c r="F45" s="42"/>
      <c r="G45" s="43">
        <v>6000</v>
      </c>
      <c r="H45" s="44">
        <f t="shared" si="0"/>
        <v>128443.37000000005</v>
      </c>
      <c r="I45" s="72" t="s">
        <v>340</v>
      </c>
    </row>
    <row r="46" spans="1:9" ht="12.75">
      <c r="A46" s="70" t="s">
        <v>354</v>
      </c>
      <c r="B46" s="2" t="s">
        <v>471</v>
      </c>
      <c r="C46" s="1" t="s">
        <v>51</v>
      </c>
      <c r="D46" s="71" t="s">
        <v>123</v>
      </c>
      <c r="E46" s="71" t="s">
        <v>361</v>
      </c>
      <c r="F46" s="42"/>
      <c r="G46" s="43">
        <v>2935.63</v>
      </c>
      <c r="H46" s="44">
        <f t="shared" si="0"/>
        <v>125507.74000000005</v>
      </c>
      <c r="I46" s="72" t="s">
        <v>342</v>
      </c>
    </row>
    <row r="47" spans="1:9" ht="12.75">
      <c r="A47" s="70" t="s">
        <v>354</v>
      </c>
      <c r="B47" s="2" t="s">
        <v>447</v>
      </c>
      <c r="C47" s="1" t="s">
        <v>428</v>
      </c>
      <c r="D47" s="71" t="s">
        <v>123</v>
      </c>
      <c r="E47" s="71" t="s">
        <v>362</v>
      </c>
      <c r="F47" s="42"/>
      <c r="G47" s="43">
        <v>2335.93</v>
      </c>
      <c r="H47" s="44">
        <f t="shared" si="0"/>
        <v>123171.81000000006</v>
      </c>
      <c r="I47" s="72" t="s">
        <v>343</v>
      </c>
    </row>
    <row r="48" spans="1:9" ht="12.75">
      <c r="A48" s="70" t="s">
        <v>355</v>
      </c>
      <c r="B48" s="73" t="s">
        <v>89</v>
      </c>
      <c r="C48" s="1"/>
      <c r="D48" s="71" t="s">
        <v>360</v>
      </c>
      <c r="E48" s="71" t="s">
        <v>87</v>
      </c>
      <c r="F48" s="42"/>
      <c r="G48" s="43">
        <v>2055.29</v>
      </c>
      <c r="H48" s="44">
        <f t="shared" si="0"/>
        <v>121116.52000000006</v>
      </c>
      <c r="I48" s="37"/>
    </row>
    <row r="49" spans="1:9" ht="12.75">
      <c r="A49" s="70" t="s">
        <v>355</v>
      </c>
      <c r="B49" s="73" t="s">
        <v>89</v>
      </c>
      <c r="C49" s="1"/>
      <c r="D49" s="71" t="s">
        <v>360</v>
      </c>
      <c r="E49" s="71" t="s">
        <v>87</v>
      </c>
      <c r="F49" s="42"/>
      <c r="G49" s="43">
        <v>2192.96</v>
      </c>
      <c r="H49" s="44">
        <f t="shared" si="0"/>
        <v>118923.56000000006</v>
      </c>
      <c r="I49" s="37"/>
    </row>
    <row r="50" spans="1:9" ht="12.75">
      <c r="A50" s="70" t="s">
        <v>355</v>
      </c>
      <c r="B50" s="73" t="s">
        <v>89</v>
      </c>
      <c r="C50" s="1"/>
      <c r="D50" s="71" t="s">
        <v>360</v>
      </c>
      <c r="E50" s="71" t="s">
        <v>87</v>
      </c>
      <c r="F50" s="42"/>
      <c r="G50" s="43">
        <v>477.94</v>
      </c>
      <c r="H50" s="44">
        <f t="shared" si="0"/>
        <v>118445.62000000005</v>
      </c>
      <c r="I50" s="37"/>
    </row>
    <row r="51" spans="1:9" ht="12.75">
      <c r="A51" s="70" t="s">
        <v>355</v>
      </c>
      <c r="B51" s="73" t="s">
        <v>88</v>
      </c>
      <c r="C51" s="1"/>
      <c r="D51" s="71" t="s">
        <v>55</v>
      </c>
      <c r="E51" s="71" t="s">
        <v>87</v>
      </c>
      <c r="F51" s="42"/>
      <c r="G51" s="43">
        <v>15807.87</v>
      </c>
      <c r="H51" s="44">
        <f t="shared" si="0"/>
        <v>102637.75000000006</v>
      </c>
      <c r="I51" s="37"/>
    </row>
    <row r="52" spans="1:9" ht="12.75">
      <c r="A52" s="70" t="s">
        <v>356</v>
      </c>
      <c r="B52" s="2" t="s">
        <v>472</v>
      </c>
      <c r="C52" s="1"/>
      <c r="D52" s="71" t="s">
        <v>123</v>
      </c>
      <c r="E52" s="71" t="s">
        <v>87</v>
      </c>
      <c r="F52" s="42"/>
      <c r="G52" s="43">
        <v>358.7</v>
      </c>
      <c r="H52" s="44">
        <f t="shared" si="0"/>
        <v>102279.05000000006</v>
      </c>
      <c r="I52" s="72" t="s">
        <v>344</v>
      </c>
    </row>
    <row r="53" spans="1:9" ht="12.75">
      <c r="A53" s="70" t="s">
        <v>356</v>
      </c>
      <c r="B53" s="2" t="s">
        <v>472</v>
      </c>
      <c r="C53" s="1"/>
      <c r="D53" s="71" t="s">
        <v>123</v>
      </c>
      <c r="E53" s="71" t="s">
        <v>87</v>
      </c>
      <c r="F53" s="42"/>
      <c r="G53" s="43">
        <v>95.08</v>
      </c>
      <c r="H53" s="44">
        <f t="shared" si="0"/>
        <v>102183.97000000006</v>
      </c>
      <c r="I53" s="72" t="s">
        <v>344</v>
      </c>
    </row>
    <row r="54" spans="1:9" ht="12.75">
      <c r="A54" s="70" t="s">
        <v>356</v>
      </c>
      <c r="B54" s="2" t="s">
        <v>473</v>
      </c>
      <c r="C54" s="1" t="s">
        <v>435</v>
      </c>
      <c r="D54" s="71" t="s">
        <v>123</v>
      </c>
      <c r="E54" s="71" t="s">
        <v>363</v>
      </c>
      <c r="F54" s="42"/>
      <c r="G54" s="43">
        <v>3284.75</v>
      </c>
      <c r="H54" s="44">
        <f t="shared" si="0"/>
        <v>98899.22000000006</v>
      </c>
      <c r="I54" s="72" t="s">
        <v>345</v>
      </c>
    </row>
    <row r="55" spans="1:9" ht="12.75">
      <c r="A55" s="74" t="s">
        <v>356</v>
      </c>
      <c r="B55" s="64" t="s">
        <v>474</v>
      </c>
      <c r="C55" s="65" t="s">
        <v>446</v>
      </c>
      <c r="D55" s="75" t="s">
        <v>123</v>
      </c>
      <c r="E55" s="75" t="s">
        <v>364</v>
      </c>
      <c r="F55" s="66"/>
      <c r="G55" s="67">
        <v>218</v>
      </c>
      <c r="H55" s="44">
        <v>82369</v>
      </c>
      <c r="I55" s="78" t="s">
        <v>346</v>
      </c>
    </row>
    <row r="56" spans="1:9" ht="12.75">
      <c r="A56" s="74" t="s">
        <v>357</v>
      </c>
      <c r="B56" s="64" t="s">
        <v>225</v>
      </c>
      <c r="C56" s="65" t="s">
        <v>444</v>
      </c>
      <c r="D56" s="75" t="s">
        <v>123</v>
      </c>
      <c r="E56" s="75" t="s">
        <v>365</v>
      </c>
      <c r="F56" s="66"/>
      <c r="G56" s="67">
        <v>3000</v>
      </c>
      <c r="H56" s="44">
        <v>79369</v>
      </c>
      <c r="I56" s="78" t="s">
        <v>347</v>
      </c>
    </row>
    <row r="57" spans="1:9" ht="12.75">
      <c r="A57" s="74" t="s">
        <v>357</v>
      </c>
      <c r="B57" s="64" t="s">
        <v>470</v>
      </c>
      <c r="C57" s="65" t="s">
        <v>434</v>
      </c>
      <c r="D57" s="75" t="s">
        <v>123</v>
      </c>
      <c r="E57" s="75" t="s">
        <v>366</v>
      </c>
      <c r="F57" s="66"/>
      <c r="G57" s="67">
        <v>2270.23</v>
      </c>
      <c r="H57" s="44">
        <v>77098.77</v>
      </c>
      <c r="I57" s="78" t="s">
        <v>348</v>
      </c>
    </row>
    <row r="58" spans="1:9" ht="12.75">
      <c r="A58" s="74" t="s">
        <v>358</v>
      </c>
      <c r="B58" s="64" t="s">
        <v>437</v>
      </c>
      <c r="C58" s="65"/>
      <c r="D58" s="75" t="s">
        <v>123</v>
      </c>
      <c r="E58" s="75" t="s">
        <v>87</v>
      </c>
      <c r="F58" s="66"/>
      <c r="G58" s="67">
        <v>6096.95</v>
      </c>
      <c r="H58" s="44">
        <v>71001.82</v>
      </c>
      <c r="I58" s="78"/>
    </row>
    <row r="59" spans="1:9" ht="12.75">
      <c r="A59" s="74" t="s">
        <v>359</v>
      </c>
      <c r="B59" s="76" t="s">
        <v>89</v>
      </c>
      <c r="C59" s="65"/>
      <c r="D59" s="75" t="s">
        <v>360</v>
      </c>
      <c r="E59" s="75" t="s">
        <v>87</v>
      </c>
      <c r="F59" s="66"/>
      <c r="G59" s="67">
        <v>842.92</v>
      </c>
      <c r="H59" s="44">
        <v>70158.9</v>
      </c>
      <c r="I59" s="78"/>
    </row>
    <row r="60" spans="1:9" ht="12.75">
      <c r="A60" s="74" t="s">
        <v>351</v>
      </c>
      <c r="B60" s="76" t="s">
        <v>352</v>
      </c>
      <c r="C60" s="65"/>
      <c r="D60" s="75" t="s">
        <v>257</v>
      </c>
      <c r="E60" s="75" t="s">
        <v>87</v>
      </c>
      <c r="F60" s="66"/>
      <c r="G60" s="67">
        <v>66270.42</v>
      </c>
      <c r="H60" s="44">
        <v>3888.48</v>
      </c>
      <c r="I60" s="78"/>
    </row>
    <row r="61" spans="1:9" ht="12.75">
      <c r="A61" s="74" t="s">
        <v>351</v>
      </c>
      <c r="B61" s="76" t="s">
        <v>280</v>
      </c>
      <c r="C61" s="65"/>
      <c r="D61" s="75" t="s">
        <v>257</v>
      </c>
      <c r="E61" s="75" t="s">
        <v>87</v>
      </c>
      <c r="F61" s="66"/>
      <c r="G61" s="67">
        <v>1003.01</v>
      </c>
      <c r="H61" s="44">
        <v>2885.47</v>
      </c>
      <c r="I61" s="78" t="s">
        <v>349</v>
      </c>
    </row>
    <row r="62" spans="1:9" ht="12.75">
      <c r="A62" s="74" t="s">
        <v>351</v>
      </c>
      <c r="B62" s="76" t="s">
        <v>292</v>
      </c>
      <c r="C62" s="65"/>
      <c r="D62" s="75" t="s">
        <v>257</v>
      </c>
      <c r="E62" s="75" t="s">
        <v>87</v>
      </c>
      <c r="F62" s="66"/>
      <c r="G62" s="67">
        <v>1237.31</v>
      </c>
      <c r="H62" s="44">
        <v>1648.16</v>
      </c>
      <c r="I62" s="78" t="s">
        <v>350</v>
      </c>
    </row>
    <row r="63" spans="1:9" ht="13.5" thickBot="1">
      <c r="A63" s="74" t="s">
        <v>351</v>
      </c>
      <c r="B63" s="76" t="s">
        <v>353</v>
      </c>
      <c r="C63" s="65"/>
      <c r="D63" s="75" t="s">
        <v>257</v>
      </c>
      <c r="E63" s="75" t="s">
        <v>87</v>
      </c>
      <c r="F63" s="66"/>
      <c r="G63" s="67">
        <v>1262.71</v>
      </c>
      <c r="H63" s="44">
        <v>479.25</v>
      </c>
      <c r="I63" s="78"/>
    </row>
    <row r="64" spans="1:8" ht="12.75" customHeight="1">
      <c r="A64" s="102" t="s">
        <v>12</v>
      </c>
      <c r="B64" s="105" t="s">
        <v>10</v>
      </c>
      <c r="C64" s="105" t="s">
        <v>10</v>
      </c>
      <c r="D64" s="107" t="s">
        <v>31</v>
      </c>
      <c r="E64" s="108"/>
      <c r="F64" s="29">
        <f>SUM(F9:F63)</f>
        <v>242232.4</v>
      </c>
      <c r="G64" s="30">
        <f>SUM(G9:G63)</f>
        <v>263320.8400000001</v>
      </c>
      <c r="H64" s="56">
        <f>F64-G64+H9</f>
        <v>16697.669999999947</v>
      </c>
    </row>
    <row r="65" spans="1:8" ht="26.25" thickBot="1">
      <c r="A65" s="103"/>
      <c r="B65" s="106"/>
      <c r="C65" s="106"/>
      <c r="D65" s="109"/>
      <c r="E65" s="110"/>
      <c r="F65" s="28" t="s">
        <v>27</v>
      </c>
      <c r="G65" s="31" t="s">
        <v>28</v>
      </c>
      <c r="H65" s="32" t="s">
        <v>11</v>
      </c>
    </row>
    <row r="66" spans="1:8" ht="9" customHeight="1" thickBot="1">
      <c r="A66" s="12"/>
      <c r="B66" s="12"/>
      <c r="C66" s="12"/>
      <c r="D66" s="12"/>
      <c r="E66" s="12"/>
      <c r="F66" s="12"/>
      <c r="G66" s="12"/>
      <c r="H66" s="12"/>
    </row>
    <row r="67" spans="1:8" ht="12" customHeight="1" thickBot="1">
      <c r="A67" s="129" t="s">
        <v>13</v>
      </c>
      <c r="B67" s="129"/>
      <c r="C67" s="12"/>
      <c r="F67" s="130" t="s">
        <v>23</v>
      </c>
      <c r="G67" s="131"/>
      <c r="H67" s="60">
        <f>H64+B79</f>
        <v>16697.669999999947</v>
      </c>
    </row>
    <row r="68" spans="1:8" ht="11.25" customHeight="1">
      <c r="A68" s="23" t="s">
        <v>14</v>
      </c>
      <c r="B68" s="51" t="str">
        <f>Fevereiro!K55</f>
        <v>cx. 341-0</v>
      </c>
      <c r="C68" s="12"/>
      <c r="D68" s="12"/>
      <c r="E68" s="12"/>
      <c r="F68" s="12"/>
      <c r="G68" s="12"/>
      <c r="H68" s="12"/>
    </row>
    <row r="69" spans="1:8" ht="7.5" customHeight="1">
      <c r="A69" s="121" t="s">
        <v>30</v>
      </c>
      <c r="B69" s="122"/>
      <c r="H69" s="12"/>
    </row>
    <row r="70" spans="1:8" ht="3.75" customHeight="1">
      <c r="A70" s="24" t="s">
        <v>15</v>
      </c>
      <c r="B70" s="24" t="s">
        <v>5</v>
      </c>
      <c r="H70" s="12"/>
    </row>
    <row r="71" spans="1:8" ht="13.5" customHeight="1">
      <c r="A71" s="1"/>
      <c r="B71" s="57"/>
      <c r="E71" s="104" t="s">
        <v>36</v>
      </c>
      <c r="F71" s="104"/>
      <c r="G71" s="104"/>
      <c r="H71" s="104"/>
    </row>
    <row r="72" spans="1:8" ht="4.5" customHeight="1" thickBot="1">
      <c r="A72" s="1"/>
      <c r="B72" s="58"/>
      <c r="H72" s="12"/>
    </row>
    <row r="73" spans="1:8" ht="2.25" customHeight="1" hidden="1" thickBot="1">
      <c r="A73" s="1"/>
      <c r="B73" s="58"/>
      <c r="H73" s="12"/>
    </row>
    <row r="74" spans="1:8" ht="13.5" thickBot="1">
      <c r="A74" s="1"/>
      <c r="B74" s="58"/>
      <c r="D74" s="7" t="s">
        <v>0</v>
      </c>
      <c r="E74" s="124" t="str">
        <f>B5</f>
        <v>SANTA CASA DE MISERICÓRDIA DE TAQUARITUBA </v>
      </c>
      <c r="F74" s="125"/>
      <c r="G74" s="125"/>
      <c r="H74" s="126"/>
    </row>
    <row r="75" spans="1:8" ht="12.75">
      <c r="A75" s="1"/>
      <c r="B75" s="58"/>
      <c r="D75" s="8"/>
      <c r="E75" s="9"/>
      <c r="F75" s="9"/>
      <c r="G75" s="9"/>
      <c r="H75" s="10"/>
    </row>
    <row r="76" spans="1:8" ht="5.25" customHeight="1">
      <c r="A76" s="1"/>
      <c r="B76" s="57"/>
      <c r="D76" s="11"/>
      <c r="E76" s="12"/>
      <c r="F76" s="12"/>
      <c r="G76" s="12"/>
      <c r="H76" s="13"/>
    </row>
    <row r="77" spans="1:8" ht="3" customHeight="1" hidden="1">
      <c r="A77" s="1"/>
      <c r="B77" s="57"/>
      <c r="D77" s="14" t="s">
        <v>17</v>
      </c>
      <c r="E77" s="12"/>
      <c r="F77" s="12"/>
      <c r="G77" s="12"/>
      <c r="H77" s="13"/>
    </row>
    <row r="78" spans="1:8" ht="12.75">
      <c r="A78" s="1"/>
      <c r="B78" s="57"/>
      <c r="D78" s="11"/>
      <c r="E78" s="143" t="s">
        <v>294</v>
      </c>
      <c r="F78" s="138"/>
      <c r="G78" s="138"/>
      <c r="H78" s="21"/>
    </row>
    <row r="79" spans="1:8" ht="13.5" thickBot="1">
      <c r="A79" s="25" t="s">
        <v>9</v>
      </c>
      <c r="B79" s="59">
        <f>SUM(B71:B78)</f>
        <v>0</v>
      </c>
      <c r="D79" s="15"/>
      <c r="E79" s="117" t="s">
        <v>16</v>
      </c>
      <c r="F79" s="117"/>
      <c r="G79" s="117"/>
      <c r="H79" s="26"/>
    </row>
    <row r="80" ht="12.75">
      <c r="H80" s="12"/>
    </row>
  </sheetData>
  <sheetProtection selectLockedCells="1"/>
  <mergeCells count="18">
    <mergeCell ref="E79:G79"/>
    <mergeCell ref="A67:B67"/>
    <mergeCell ref="F67:G67"/>
    <mergeCell ref="A69:B69"/>
    <mergeCell ref="E71:H71"/>
    <mergeCell ref="A64:A65"/>
    <mergeCell ref="B64:B65"/>
    <mergeCell ref="C64:C65"/>
    <mergeCell ref="D64:E65"/>
    <mergeCell ref="E74:H74"/>
    <mergeCell ref="E78:G78"/>
    <mergeCell ref="B5:D5"/>
    <mergeCell ref="G5:H5"/>
    <mergeCell ref="A6:B6"/>
    <mergeCell ref="D6:E6"/>
    <mergeCell ref="G6:H6"/>
    <mergeCell ref="A7:E7"/>
    <mergeCell ref="G7:H7"/>
  </mergeCells>
  <conditionalFormatting sqref="H62:H63 H10:H57 H59:H60">
    <cfRule type="cellIs" priority="1" dxfId="0" operator="equal" stopIfTrue="1">
      <formula>H9</formula>
    </cfRule>
  </conditionalFormatting>
  <conditionalFormatting sqref="H61">
    <cfRule type="cellIs" priority="184" dxfId="0" operator="equal" stopIfTrue="1">
      <formula>H54</formula>
    </cfRule>
  </conditionalFormatting>
  <conditionalFormatting sqref="H58">
    <cfRule type="cellIs" priority="186" dxfId="0" operator="equal" stopIfTrue="1">
      <formula>H54</formula>
    </cfRule>
  </conditionalFormatting>
  <printOptions horizontalCentered="1"/>
  <pageMargins left="0.3937007874015748" right="0.3937007874015748" top="0.5905511811023623" bottom="0.984251968503937" header="0.5118110236220472" footer="0.5511811023622047"/>
  <pageSetup horizontalDpi="300" verticalDpi="300" orientation="landscape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5:I65"/>
  <sheetViews>
    <sheetView showGridLines="0" zoomScalePageLayoutView="0" workbookViewId="0" topLeftCell="A1">
      <selection activeCell="H44" sqref="H44"/>
    </sheetView>
  </sheetViews>
  <sheetFormatPr defaultColWidth="9.140625" defaultRowHeight="12.75"/>
  <cols>
    <col min="1" max="1" width="9.57421875" style="6" customWidth="1"/>
    <col min="2" max="2" width="28.421875" style="6" customWidth="1"/>
    <col min="3" max="3" width="17.8515625" style="6" customWidth="1"/>
    <col min="4" max="4" width="20.421875" style="6" customWidth="1"/>
    <col min="5" max="5" width="11.00390625" style="6" customWidth="1"/>
    <col min="6" max="6" width="11.57421875" style="6" customWidth="1"/>
    <col min="7" max="7" width="11.140625" style="6" customWidth="1"/>
    <col min="8" max="9" width="11.8515625" style="6" customWidth="1"/>
    <col min="10" max="16384" width="9.140625" style="6" customWidth="1"/>
  </cols>
  <sheetData>
    <row r="1" ht="12.75"/>
    <row r="2" ht="12.75"/>
    <row r="3" ht="12.75"/>
    <row r="4" ht="35.25" customHeight="1" thickBot="1"/>
    <row r="5" spans="1:8" ht="13.5" thickBot="1">
      <c r="A5" s="17" t="s">
        <v>0</v>
      </c>
      <c r="B5" s="113" t="s">
        <v>252</v>
      </c>
      <c r="C5" s="114"/>
      <c r="D5" s="132"/>
      <c r="E5" s="18"/>
      <c r="F5" s="19" t="s">
        <v>1</v>
      </c>
      <c r="G5" s="133" t="str">
        <f>Janeiro!G5</f>
        <v>PREENCHER</v>
      </c>
      <c r="H5" s="134"/>
    </row>
    <row r="6" spans="1:8" ht="13.5" thickBot="1">
      <c r="A6" s="98" t="s">
        <v>18</v>
      </c>
      <c r="B6" s="99"/>
      <c r="C6" s="20" t="s">
        <v>486</v>
      </c>
      <c r="D6" s="100"/>
      <c r="E6" s="101"/>
      <c r="F6" s="22" t="s">
        <v>8</v>
      </c>
      <c r="G6" s="135" t="s">
        <v>253</v>
      </c>
      <c r="H6" s="135"/>
    </row>
    <row r="7" spans="1:8" ht="13.5" thickBot="1">
      <c r="A7" s="113"/>
      <c r="B7" s="114"/>
      <c r="C7" s="114"/>
      <c r="D7" s="115"/>
      <c r="E7" s="116"/>
      <c r="F7" s="17" t="s">
        <v>22</v>
      </c>
      <c r="G7" s="136">
        <f>Janeiro!G7</f>
        <v>2015</v>
      </c>
      <c r="H7" s="137"/>
    </row>
    <row r="8" spans="1:9" ht="26.25" thickBot="1">
      <c r="A8" s="5" t="s">
        <v>7</v>
      </c>
      <c r="B8" s="5" t="s">
        <v>3</v>
      </c>
      <c r="C8" s="16" t="s">
        <v>4</v>
      </c>
      <c r="D8" s="16" t="s">
        <v>2</v>
      </c>
      <c r="E8" s="16" t="s">
        <v>24</v>
      </c>
      <c r="F8" s="16" t="s">
        <v>21</v>
      </c>
      <c r="G8" s="5" t="s">
        <v>20</v>
      </c>
      <c r="H8" s="5" t="s">
        <v>6</v>
      </c>
      <c r="I8" s="5" t="s">
        <v>26</v>
      </c>
    </row>
    <row r="9" spans="1:9" ht="12.75">
      <c r="A9" s="47">
        <v>40756</v>
      </c>
      <c r="B9" s="36" t="s">
        <v>25</v>
      </c>
      <c r="C9" s="35"/>
      <c r="D9" s="35"/>
      <c r="E9" s="35"/>
      <c r="F9" s="39"/>
      <c r="G9" s="40"/>
      <c r="H9" s="41">
        <f>Julho!H64</f>
        <v>16697.669999999947</v>
      </c>
      <c r="I9" s="27"/>
    </row>
    <row r="10" spans="1:9" ht="12.75">
      <c r="A10" s="48" t="s">
        <v>367</v>
      </c>
      <c r="B10" s="2" t="s">
        <v>254</v>
      </c>
      <c r="C10" s="1"/>
      <c r="D10" s="1" t="s">
        <v>258</v>
      </c>
      <c r="E10" s="1" t="s">
        <v>46</v>
      </c>
      <c r="F10" s="42">
        <v>242232.4</v>
      </c>
      <c r="G10" s="43"/>
      <c r="H10" s="44">
        <f>H9+F10-G10</f>
        <v>258930.06999999995</v>
      </c>
      <c r="I10" s="37"/>
    </row>
    <row r="11" spans="1:9" ht="12.75">
      <c r="A11" s="48" t="s">
        <v>368</v>
      </c>
      <c r="B11" s="2" t="s">
        <v>380</v>
      </c>
      <c r="C11" s="1" t="s">
        <v>428</v>
      </c>
      <c r="D11" s="1" t="s">
        <v>49</v>
      </c>
      <c r="E11" s="1" t="s">
        <v>381</v>
      </c>
      <c r="F11" s="42"/>
      <c r="G11" s="43">
        <v>5000</v>
      </c>
      <c r="H11" s="44">
        <f aca="true" t="shared" si="0" ref="H11:H47">H10+F11-G11</f>
        <v>253930.06999999995</v>
      </c>
      <c r="I11" s="37"/>
    </row>
    <row r="12" spans="1:9" ht="12.75">
      <c r="A12" s="48" t="s">
        <v>369</v>
      </c>
      <c r="B12" s="2" t="s">
        <v>476</v>
      </c>
      <c r="C12" s="1" t="s">
        <v>477</v>
      </c>
      <c r="D12" s="1" t="s">
        <v>401</v>
      </c>
      <c r="E12" s="1" t="s">
        <v>382</v>
      </c>
      <c r="F12" s="42"/>
      <c r="G12" s="43">
        <v>500</v>
      </c>
      <c r="H12" s="44">
        <f t="shared" si="0"/>
        <v>253430.06999999995</v>
      </c>
      <c r="I12" s="37"/>
    </row>
    <row r="13" spans="1:9" ht="12.75">
      <c r="A13" s="48" t="s">
        <v>369</v>
      </c>
      <c r="B13" s="2" t="s">
        <v>439</v>
      </c>
      <c r="C13" s="1" t="s">
        <v>70</v>
      </c>
      <c r="D13" s="1" t="s">
        <v>49</v>
      </c>
      <c r="E13" s="1" t="s">
        <v>383</v>
      </c>
      <c r="F13" s="42"/>
      <c r="G13" s="43">
        <v>3682.96</v>
      </c>
      <c r="H13" s="44">
        <f t="shared" si="0"/>
        <v>249747.10999999996</v>
      </c>
      <c r="I13" s="37" t="s">
        <v>403</v>
      </c>
    </row>
    <row r="14" spans="1:9" ht="12.75">
      <c r="A14" s="48" t="s">
        <v>369</v>
      </c>
      <c r="B14" s="2" t="s">
        <v>478</v>
      </c>
      <c r="C14" s="1" t="s">
        <v>67</v>
      </c>
      <c r="D14" s="1" t="s">
        <v>49</v>
      </c>
      <c r="E14" s="1" t="s">
        <v>384</v>
      </c>
      <c r="F14" s="42"/>
      <c r="G14" s="43">
        <v>4692.5</v>
      </c>
      <c r="H14" s="44">
        <f t="shared" si="0"/>
        <v>245054.60999999996</v>
      </c>
      <c r="I14" s="37" t="s">
        <v>404</v>
      </c>
    </row>
    <row r="15" spans="1:9" ht="12.75">
      <c r="A15" s="48" t="s">
        <v>370</v>
      </c>
      <c r="B15" s="2" t="s">
        <v>466</v>
      </c>
      <c r="C15" s="1" t="s">
        <v>448</v>
      </c>
      <c r="D15" s="1" t="s">
        <v>49</v>
      </c>
      <c r="E15" s="1" t="s">
        <v>385</v>
      </c>
      <c r="F15" s="42"/>
      <c r="G15" s="43">
        <v>6156</v>
      </c>
      <c r="H15" s="44">
        <f t="shared" si="0"/>
        <v>238898.60999999996</v>
      </c>
      <c r="I15" s="37"/>
    </row>
    <row r="16" spans="1:9" ht="12.75">
      <c r="A16" s="48" t="s">
        <v>370</v>
      </c>
      <c r="B16" s="2" t="s">
        <v>443</v>
      </c>
      <c r="C16" s="1" t="s">
        <v>430</v>
      </c>
      <c r="D16" s="1" t="s">
        <v>49</v>
      </c>
      <c r="E16" s="1" t="s">
        <v>386</v>
      </c>
      <c r="F16" s="42"/>
      <c r="G16" s="43">
        <v>4022.7</v>
      </c>
      <c r="H16" s="44">
        <f t="shared" si="0"/>
        <v>234875.90999999995</v>
      </c>
      <c r="I16" s="37"/>
    </row>
    <row r="17" spans="1:9" ht="12.75">
      <c r="A17" s="48" t="s">
        <v>371</v>
      </c>
      <c r="B17" s="2" t="s">
        <v>479</v>
      </c>
      <c r="C17" s="1" t="s">
        <v>74</v>
      </c>
      <c r="D17" s="1" t="s">
        <v>49</v>
      </c>
      <c r="E17" s="1" t="s">
        <v>273</v>
      </c>
      <c r="F17" s="42"/>
      <c r="G17" s="43">
        <v>9385</v>
      </c>
      <c r="H17" s="44">
        <f t="shared" si="0"/>
        <v>225490.90999999995</v>
      </c>
      <c r="I17" s="37"/>
    </row>
    <row r="18" spans="1:9" ht="12.75">
      <c r="A18" s="48" t="s">
        <v>371</v>
      </c>
      <c r="B18" s="2" t="s">
        <v>479</v>
      </c>
      <c r="C18" s="1" t="s">
        <v>74</v>
      </c>
      <c r="D18" s="1" t="s">
        <v>49</v>
      </c>
      <c r="E18" s="1" t="s">
        <v>387</v>
      </c>
      <c r="F18" s="42"/>
      <c r="G18" s="43">
        <v>2477.16</v>
      </c>
      <c r="H18" s="44">
        <f t="shared" si="0"/>
        <v>223013.74999999994</v>
      </c>
      <c r="I18" s="37"/>
    </row>
    <row r="19" spans="1:9" ht="12.75">
      <c r="A19" s="48" t="s">
        <v>372</v>
      </c>
      <c r="B19" s="2" t="s">
        <v>480</v>
      </c>
      <c r="C19" s="1" t="s">
        <v>481</v>
      </c>
      <c r="D19" s="1" t="s">
        <v>49</v>
      </c>
      <c r="E19" s="1" t="s">
        <v>388</v>
      </c>
      <c r="F19" s="42"/>
      <c r="G19" s="43">
        <v>2400</v>
      </c>
      <c r="H19" s="44">
        <f t="shared" si="0"/>
        <v>220613.74999999994</v>
      </c>
      <c r="I19" s="37"/>
    </row>
    <row r="20" spans="1:9" ht="12.75">
      <c r="A20" s="48" t="s">
        <v>372</v>
      </c>
      <c r="B20" s="2" t="s">
        <v>443</v>
      </c>
      <c r="C20" s="1" t="s">
        <v>77</v>
      </c>
      <c r="D20" s="1" t="s">
        <v>49</v>
      </c>
      <c r="E20" s="1" t="s">
        <v>389</v>
      </c>
      <c r="F20" s="42"/>
      <c r="G20" s="43">
        <v>11280.77</v>
      </c>
      <c r="H20" s="44">
        <f t="shared" si="0"/>
        <v>209332.97999999995</v>
      </c>
      <c r="I20" s="37"/>
    </row>
    <row r="21" spans="1:9" ht="12.75">
      <c r="A21" s="48" t="s">
        <v>372</v>
      </c>
      <c r="B21" s="2" t="s">
        <v>482</v>
      </c>
      <c r="C21" s="1" t="s">
        <v>82</v>
      </c>
      <c r="D21" s="1" t="s">
        <v>49</v>
      </c>
      <c r="E21" s="1" t="s">
        <v>390</v>
      </c>
      <c r="F21" s="42"/>
      <c r="G21" s="43">
        <v>6000</v>
      </c>
      <c r="H21" s="44">
        <f t="shared" si="0"/>
        <v>203332.97999999995</v>
      </c>
      <c r="I21" s="37" t="s">
        <v>405</v>
      </c>
    </row>
    <row r="22" spans="1:9" ht="12.75">
      <c r="A22" s="48" t="s">
        <v>372</v>
      </c>
      <c r="B22" s="2" t="s">
        <v>482</v>
      </c>
      <c r="C22" s="1" t="s">
        <v>82</v>
      </c>
      <c r="D22" s="1" t="s">
        <v>49</v>
      </c>
      <c r="E22" s="1" t="s">
        <v>391</v>
      </c>
      <c r="F22" s="42"/>
      <c r="G22" s="43">
        <v>14588</v>
      </c>
      <c r="H22" s="44">
        <f t="shared" si="0"/>
        <v>188744.97999999995</v>
      </c>
      <c r="I22" s="37"/>
    </row>
    <row r="23" spans="1:9" ht="12.75">
      <c r="A23" s="48" t="s">
        <v>372</v>
      </c>
      <c r="B23" s="2" t="s">
        <v>76</v>
      </c>
      <c r="C23" s="1" t="s">
        <v>434</v>
      </c>
      <c r="D23" s="1" t="s">
        <v>49</v>
      </c>
      <c r="E23" s="1" t="s">
        <v>392</v>
      </c>
      <c r="F23" s="42"/>
      <c r="G23" s="43">
        <v>28380.24</v>
      </c>
      <c r="H23" s="44">
        <f t="shared" si="0"/>
        <v>160364.73999999996</v>
      </c>
      <c r="I23" s="37"/>
    </row>
    <row r="24" spans="1:9" ht="12.75">
      <c r="A24" s="48" t="s">
        <v>372</v>
      </c>
      <c r="B24" s="2" t="s">
        <v>443</v>
      </c>
      <c r="C24" s="1" t="s">
        <v>430</v>
      </c>
      <c r="D24" s="1" t="s">
        <v>49</v>
      </c>
      <c r="E24" s="1" t="s">
        <v>393</v>
      </c>
      <c r="F24" s="42"/>
      <c r="G24" s="43">
        <v>19304.94</v>
      </c>
      <c r="H24" s="44">
        <f t="shared" si="0"/>
        <v>141059.79999999996</v>
      </c>
      <c r="I24" s="37"/>
    </row>
    <row r="25" spans="1:9" ht="12.75">
      <c r="A25" s="48" t="s">
        <v>372</v>
      </c>
      <c r="B25" s="2" t="s">
        <v>441</v>
      </c>
      <c r="C25" s="1"/>
      <c r="D25" s="1" t="s">
        <v>49</v>
      </c>
      <c r="E25" s="1" t="s">
        <v>46</v>
      </c>
      <c r="F25" s="42"/>
      <c r="G25" s="43">
        <v>1102.93</v>
      </c>
      <c r="H25" s="44">
        <f t="shared" si="0"/>
        <v>139956.86999999997</v>
      </c>
      <c r="I25" s="37"/>
    </row>
    <row r="26" spans="1:9" ht="12.75">
      <c r="A26" s="48" t="s">
        <v>373</v>
      </c>
      <c r="B26" s="2" t="s">
        <v>483</v>
      </c>
      <c r="C26" s="1" t="s">
        <v>84</v>
      </c>
      <c r="D26" s="1" t="s">
        <v>49</v>
      </c>
      <c r="E26" s="1" t="s">
        <v>394</v>
      </c>
      <c r="F26" s="42"/>
      <c r="G26" s="43">
        <v>1166.66</v>
      </c>
      <c r="H26" s="44">
        <f t="shared" si="0"/>
        <v>138790.20999999996</v>
      </c>
      <c r="I26" s="37" t="s">
        <v>406</v>
      </c>
    </row>
    <row r="27" spans="1:9" ht="12.75">
      <c r="A27" s="48" t="s">
        <v>374</v>
      </c>
      <c r="B27" s="2" t="s">
        <v>484</v>
      </c>
      <c r="C27" s="1" t="s">
        <v>51</v>
      </c>
      <c r="D27" s="1" t="s">
        <v>49</v>
      </c>
      <c r="E27" s="1" t="s">
        <v>395</v>
      </c>
      <c r="F27" s="42"/>
      <c r="G27" s="43">
        <v>14077.5</v>
      </c>
      <c r="H27" s="44">
        <f t="shared" si="0"/>
        <v>124712.70999999996</v>
      </c>
      <c r="I27" s="37"/>
    </row>
    <row r="28" spans="1:9" ht="12.75">
      <c r="A28" s="48" t="s">
        <v>374</v>
      </c>
      <c r="B28" s="2" t="s">
        <v>484</v>
      </c>
      <c r="C28" s="1" t="s">
        <v>51</v>
      </c>
      <c r="D28" s="1" t="s">
        <v>49</v>
      </c>
      <c r="E28" s="1" t="s">
        <v>396</v>
      </c>
      <c r="F28" s="42"/>
      <c r="G28" s="43">
        <v>2935.63</v>
      </c>
      <c r="H28" s="44">
        <f t="shared" si="0"/>
        <v>121777.07999999996</v>
      </c>
      <c r="I28" s="37"/>
    </row>
    <row r="29" spans="1:9" ht="12.75">
      <c r="A29" s="48" t="s">
        <v>374</v>
      </c>
      <c r="B29" s="2" t="s">
        <v>442</v>
      </c>
      <c r="C29" s="1" t="s">
        <v>50</v>
      </c>
      <c r="D29" s="1" t="s">
        <v>49</v>
      </c>
      <c r="E29" s="1" t="s">
        <v>397</v>
      </c>
      <c r="F29" s="42"/>
      <c r="G29" s="43">
        <v>12331.89</v>
      </c>
      <c r="H29" s="44">
        <f t="shared" si="0"/>
        <v>109445.18999999996</v>
      </c>
      <c r="I29" s="37"/>
    </row>
    <row r="30" spans="1:9" ht="12.75">
      <c r="A30" s="48" t="s">
        <v>374</v>
      </c>
      <c r="B30" s="2" t="s">
        <v>442</v>
      </c>
      <c r="C30" s="1" t="s">
        <v>485</v>
      </c>
      <c r="D30" s="1" t="s">
        <v>49</v>
      </c>
      <c r="E30" s="1" t="s">
        <v>398</v>
      </c>
      <c r="F30" s="42"/>
      <c r="G30" s="43">
        <v>17583.74</v>
      </c>
      <c r="H30" s="44">
        <f t="shared" si="0"/>
        <v>91861.44999999995</v>
      </c>
      <c r="I30" s="37"/>
    </row>
    <row r="31" spans="1:9" ht="12.75">
      <c r="A31" s="48" t="s">
        <v>375</v>
      </c>
      <c r="B31" s="2" t="s">
        <v>266</v>
      </c>
      <c r="C31" s="1"/>
      <c r="D31" s="1" t="s">
        <v>52</v>
      </c>
      <c r="E31" s="1" t="s">
        <v>46</v>
      </c>
      <c r="F31" s="42"/>
      <c r="G31" s="43">
        <v>1118.18</v>
      </c>
      <c r="H31" s="44">
        <f t="shared" si="0"/>
        <v>90743.26999999996</v>
      </c>
      <c r="I31" s="37"/>
    </row>
    <row r="32" spans="1:9" ht="12.75">
      <c r="A32" s="48" t="s">
        <v>375</v>
      </c>
      <c r="B32" s="2" t="s">
        <v>266</v>
      </c>
      <c r="C32" s="1"/>
      <c r="D32" s="1" t="s">
        <v>52</v>
      </c>
      <c r="E32" s="1" t="s">
        <v>46</v>
      </c>
      <c r="F32" s="42"/>
      <c r="G32" s="43">
        <v>1665.92</v>
      </c>
      <c r="H32" s="44">
        <f t="shared" si="0"/>
        <v>89077.34999999996</v>
      </c>
      <c r="I32" s="37"/>
    </row>
    <row r="33" spans="1:9" ht="12.75">
      <c r="A33" s="48" t="s">
        <v>376</v>
      </c>
      <c r="B33" s="2" t="s">
        <v>445</v>
      </c>
      <c r="C33" s="1"/>
      <c r="D33" s="1" t="s">
        <v>49</v>
      </c>
      <c r="E33" s="1" t="s">
        <v>46</v>
      </c>
      <c r="F33" s="42"/>
      <c r="G33" s="43">
        <v>451.11</v>
      </c>
      <c r="H33" s="44">
        <f t="shared" si="0"/>
        <v>88626.23999999996</v>
      </c>
      <c r="I33" s="37"/>
    </row>
    <row r="34" spans="1:9" ht="12.75">
      <c r="A34" s="48" t="s">
        <v>377</v>
      </c>
      <c r="B34" s="2" t="s">
        <v>76</v>
      </c>
      <c r="C34" s="1" t="s">
        <v>434</v>
      </c>
      <c r="D34" s="1" t="s">
        <v>49</v>
      </c>
      <c r="E34" s="1" t="s">
        <v>399</v>
      </c>
      <c r="F34" s="42"/>
      <c r="G34" s="43">
        <v>2317.15</v>
      </c>
      <c r="H34" s="44">
        <f t="shared" si="0"/>
        <v>86309.08999999997</v>
      </c>
      <c r="I34" s="37"/>
    </row>
    <row r="35" spans="1:9" ht="12.75">
      <c r="A35" s="48" t="s">
        <v>378</v>
      </c>
      <c r="B35" s="2" t="s">
        <v>482</v>
      </c>
      <c r="C35" s="1" t="s">
        <v>82</v>
      </c>
      <c r="D35" s="1" t="s">
        <v>49</v>
      </c>
      <c r="E35" s="1" t="s">
        <v>400</v>
      </c>
      <c r="F35" s="42"/>
      <c r="G35" s="43">
        <v>2765.5</v>
      </c>
      <c r="H35" s="44">
        <f t="shared" si="0"/>
        <v>83543.58999999997</v>
      </c>
      <c r="I35" s="37" t="s">
        <v>407</v>
      </c>
    </row>
    <row r="36" spans="1:9" ht="12.75">
      <c r="A36" s="48" t="s">
        <v>378</v>
      </c>
      <c r="B36" s="2" t="s">
        <v>262</v>
      </c>
      <c r="C36" s="1"/>
      <c r="D36" s="1" t="s">
        <v>49</v>
      </c>
      <c r="E36" s="1" t="s">
        <v>46</v>
      </c>
      <c r="F36" s="42"/>
      <c r="G36" s="43">
        <v>6141.55</v>
      </c>
      <c r="H36" s="44">
        <f t="shared" si="0"/>
        <v>77402.03999999996</v>
      </c>
      <c r="I36" s="37"/>
    </row>
    <row r="37" spans="1:9" ht="12.75">
      <c r="A37" s="48" t="s">
        <v>378</v>
      </c>
      <c r="B37" s="2" t="s">
        <v>408</v>
      </c>
      <c r="C37" s="1"/>
      <c r="D37" s="1" t="s">
        <v>49</v>
      </c>
      <c r="E37" s="1" t="s">
        <v>46</v>
      </c>
      <c r="F37" s="42"/>
      <c r="G37" s="43">
        <v>1139.2</v>
      </c>
      <c r="H37" s="44">
        <f t="shared" si="0"/>
        <v>76262.83999999997</v>
      </c>
      <c r="I37" s="37"/>
    </row>
    <row r="38" spans="1:9" ht="12.75">
      <c r="A38" s="48" t="s">
        <v>379</v>
      </c>
      <c r="B38" s="2" t="s">
        <v>402</v>
      </c>
      <c r="C38" s="1"/>
      <c r="D38" s="1" t="s">
        <v>45</v>
      </c>
      <c r="E38" s="1" t="s">
        <v>46</v>
      </c>
      <c r="F38" s="42"/>
      <c r="G38" s="43">
        <v>46814.65</v>
      </c>
      <c r="H38" s="44">
        <f t="shared" si="0"/>
        <v>29448.189999999966</v>
      </c>
      <c r="I38" s="37"/>
    </row>
    <row r="39" spans="1:9" ht="12.75">
      <c r="A39" s="48" t="s">
        <v>379</v>
      </c>
      <c r="B39" s="2" t="s">
        <v>275</v>
      </c>
      <c r="C39" s="1"/>
      <c r="D39" s="1" t="s">
        <v>45</v>
      </c>
      <c r="E39" s="1" t="s">
        <v>46</v>
      </c>
      <c r="F39" s="42"/>
      <c r="G39" s="43">
        <v>1788.37</v>
      </c>
      <c r="H39" s="44">
        <f t="shared" si="0"/>
        <v>27659.819999999967</v>
      </c>
      <c r="I39" s="37"/>
    </row>
    <row r="40" spans="1:9" ht="12.75">
      <c r="A40" s="48" t="s">
        <v>379</v>
      </c>
      <c r="B40" s="2" t="s">
        <v>409</v>
      </c>
      <c r="C40" s="1"/>
      <c r="D40" s="1" t="s">
        <v>45</v>
      </c>
      <c r="E40" s="1" t="s">
        <v>46</v>
      </c>
      <c r="F40" s="42"/>
      <c r="G40" s="43">
        <v>1466.72</v>
      </c>
      <c r="H40" s="44">
        <f t="shared" si="0"/>
        <v>26193.099999999966</v>
      </c>
      <c r="I40" s="37"/>
    </row>
    <row r="41" spans="1:9" ht="12.75">
      <c r="A41" s="48" t="s">
        <v>379</v>
      </c>
      <c r="B41" s="2" t="s">
        <v>279</v>
      </c>
      <c r="C41" s="1"/>
      <c r="D41" s="1" t="s">
        <v>45</v>
      </c>
      <c r="E41" s="1" t="s">
        <v>46</v>
      </c>
      <c r="F41" s="42"/>
      <c r="G41" s="43">
        <v>1984.92</v>
      </c>
      <c r="H41" s="44">
        <f t="shared" si="0"/>
        <v>24208.179999999964</v>
      </c>
      <c r="I41" s="37"/>
    </row>
    <row r="42" spans="1:9" ht="12.75">
      <c r="A42" s="48" t="s">
        <v>379</v>
      </c>
      <c r="B42" s="2" t="s">
        <v>410</v>
      </c>
      <c r="C42" s="1"/>
      <c r="D42" s="1" t="s">
        <v>45</v>
      </c>
      <c r="E42" s="1" t="s">
        <v>46</v>
      </c>
      <c r="F42" s="42"/>
      <c r="G42" s="43">
        <v>2230.67</v>
      </c>
      <c r="H42" s="44">
        <f t="shared" si="0"/>
        <v>21977.509999999966</v>
      </c>
      <c r="I42" s="37"/>
    </row>
    <row r="43" spans="1:9" ht="12.75">
      <c r="A43" s="48" t="s">
        <v>379</v>
      </c>
      <c r="B43" s="2" t="s">
        <v>276</v>
      </c>
      <c r="C43" s="1"/>
      <c r="D43" s="1" t="s">
        <v>45</v>
      </c>
      <c r="E43" s="1" t="s">
        <v>46</v>
      </c>
      <c r="F43" s="42"/>
      <c r="G43" s="43">
        <v>2230.67</v>
      </c>
      <c r="H43" s="44">
        <f t="shared" si="0"/>
        <v>19746.839999999967</v>
      </c>
      <c r="I43" s="37"/>
    </row>
    <row r="44" spans="1:9" ht="12.75">
      <c r="A44" s="48" t="s">
        <v>379</v>
      </c>
      <c r="B44" s="2" t="s">
        <v>411</v>
      </c>
      <c r="C44" s="1"/>
      <c r="D44" s="1" t="s">
        <v>45</v>
      </c>
      <c r="E44" s="1" t="s">
        <v>46</v>
      </c>
      <c r="F44" s="42"/>
      <c r="G44" s="43">
        <v>2499.39</v>
      </c>
      <c r="H44" s="44">
        <f t="shared" si="0"/>
        <v>17247.449999999968</v>
      </c>
      <c r="I44" s="37"/>
    </row>
    <row r="45" spans="1:9" ht="12.75">
      <c r="A45" s="48"/>
      <c r="B45" s="2"/>
      <c r="C45" s="1"/>
      <c r="D45" s="1"/>
      <c r="E45" s="1"/>
      <c r="F45" s="42"/>
      <c r="G45" s="43"/>
      <c r="H45" s="44">
        <f t="shared" si="0"/>
        <v>17247.449999999968</v>
      </c>
      <c r="I45" s="37"/>
    </row>
    <row r="46" spans="1:9" ht="12.75">
      <c r="A46" s="48"/>
      <c r="B46" s="2"/>
      <c r="C46" s="1"/>
      <c r="D46" s="1"/>
      <c r="E46" s="1"/>
      <c r="F46" s="42"/>
      <c r="G46" s="43"/>
      <c r="H46" s="44">
        <f t="shared" si="0"/>
        <v>17247.449999999968</v>
      </c>
      <c r="I46" s="37"/>
    </row>
    <row r="47" spans="1:9" ht="12.75">
      <c r="A47" s="48"/>
      <c r="B47" s="2"/>
      <c r="C47" s="1"/>
      <c r="D47" s="1"/>
      <c r="E47" s="1"/>
      <c r="F47" s="42"/>
      <c r="G47" s="43"/>
      <c r="H47" s="44">
        <f t="shared" si="0"/>
        <v>17247.449999999968</v>
      </c>
      <c r="I47" s="37"/>
    </row>
    <row r="48" spans="1:9" ht="13.5" thickBot="1">
      <c r="A48" s="49"/>
      <c r="B48" s="3"/>
      <c r="C48" s="4"/>
      <c r="D48" s="4"/>
      <c r="E48" s="4"/>
      <c r="F48" s="45"/>
      <c r="G48" s="46"/>
      <c r="H48" s="50"/>
      <c r="I48" s="38"/>
    </row>
    <row r="49" spans="1:8" ht="12.75" customHeight="1">
      <c r="A49" s="102" t="s">
        <v>12</v>
      </c>
      <c r="B49" s="105" t="s">
        <v>10</v>
      </c>
      <c r="C49" s="105" t="s">
        <v>10</v>
      </c>
      <c r="D49" s="107" t="s">
        <v>31</v>
      </c>
      <c r="E49" s="108"/>
      <c r="F49" s="29">
        <f>SUM(F9:F48)</f>
        <v>242232.4</v>
      </c>
      <c r="G49" s="30">
        <f>SUM(G9:G48)</f>
        <v>241682.62000000002</v>
      </c>
      <c r="H49" s="56">
        <f>F49-G49+H9</f>
        <v>17247.449999999917</v>
      </c>
    </row>
    <row r="50" spans="1:8" ht="26.25" thickBot="1">
      <c r="A50" s="103"/>
      <c r="B50" s="106"/>
      <c r="C50" s="106"/>
      <c r="D50" s="109"/>
      <c r="E50" s="110"/>
      <c r="F50" s="28" t="s">
        <v>27</v>
      </c>
      <c r="G50" s="31" t="s">
        <v>28</v>
      </c>
      <c r="H50" s="32" t="s">
        <v>11</v>
      </c>
    </row>
    <row r="51" spans="1:8" ht="13.5" thickBot="1">
      <c r="A51" s="12"/>
      <c r="B51" s="12"/>
      <c r="C51" s="12"/>
      <c r="D51" s="12"/>
      <c r="E51" s="12"/>
      <c r="F51" s="12"/>
      <c r="G51" s="12"/>
      <c r="H51" s="12"/>
    </row>
    <row r="52" spans="1:8" ht="13.5" thickBot="1">
      <c r="A52" s="129" t="s">
        <v>13</v>
      </c>
      <c r="B52" s="129"/>
      <c r="C52" s="12"/>
      <c r="F52" s="130" t="s">
        <v>23</v>
      </c>
      <c r="G52" s="131"/>
      <c r="H52" s="60">
        <f>H49+B64</f>
        <v>17247.449999999917</v>
      </c>
    </row>
    <row r="53" spans="1:8" ht="12.75">
      <c r="A53" s="23" t="s">
        <v>14</v>
      </c>
      <c r="B53" s="51" t="str">
        <f>Fevereiro!K55</f>
        <v>cx. 341-0</v>
      </c>
      <c r="C53" s="12"/>
      <c r="D53" s="12"/>
      <c r="E53" s="12"/>
      <c r="F53" s="12"/>
      <c r="G53" s="12"/>
      <c r="H53" s="12"/>
    </row>
    <row r="54" spans="1:8" ht="12.75">
      <c r="A54" s="121" t="s">
        <v>30</v>
      </c>
      <c r="B54" s="122"/>
      <c r="H54" s="12"/>
    </row>
    <row r="55" spans="1:8" ht="12.75">
      <c r="A55" s="24" t="s">
        <v>15</v>
      </c>
      <c r="B55" s="24" t="s">
        <v>5</v>
      </c>
      <c r="H55" s="12"/>
    </row>
    <row r="56" spans="1:8" ht="12.75">
      <c r="A56" s="1"/>
      <c r="B56" s="57"/>
      <c r="E56" s="104" t="s">
        <v>37</v>
      </c>
      <c r="F56" s="104"/>
      <c r="G56" s="104"/>
      <c r="H56" s="104"/>
    </row>
    <row r="57" spans="1:8" ht="12.75">
      <c r="A57" s="1"/>
      <c r="B57" s="58"/>
      <c r="H57" s="12"/>
    </row>
    <row r="58" spans="1:8" ht="13.5" thickBot="1">
      <c r="A58" s="1"/>
      <c r="B58" s="58"/>
      <c r="H58" s="12"/>
    </row>
    <row r="59" spans="1:8" ht="13.5" thickBot="1">
      <c r="A59" s="1"/>
      <c r="B59" s="58"/>
      <c r="D59" s="7" t="s">
        <v>0</v>
      </c>
      <c r="E59" s="124" t="str">
        <f>B5</f>
        <v>SANTA CASA DE MISERICÓRDIA DE TAQUARITUBA</v>
      </c>
      <c r="F59" s="125"/>
      <c r="G59" s="125"/>
      <c r="H59" s="126"/>
    </row>
    <row r="60" spans="1:8" ht="12.75">
      <c r="A60" s="1"/>
      <c r="B60" s="58"/>
      <c r="D60" s="8"/>
      <c r="E60" s="9"/>
      <c r="F60" s="9"/>
      <c r="G60" s="9"/>
      <c r="H60" s="10"/>
    </row>
    <row r="61" spans="1:8" ht="12.75">
      <c r="A61" s="1"/>
      <c r="B61" s="57"/>
      <c r="D61" s="11"/>
      <c r="E61" s="12"/>
      <c r="F61" s="12"/>
      <c r="G61" s="12"/>
      <c r="H61" s="13"/>
    </row>
    <row r="62" spans="1:8" ht="12.75">
      <c r="A62" s="1"/>
      <c r="B62" s="57"/>
      <c r="D62" s="14" t="s">
        <v>17</v>
      </c>
      <c r="E62" s="12"/>
      <c r="F62" s="12"/>
      <c r="G62" s="12"/>
      <c r="H62" s="13"/>
    </row>
    <row r="63" spans="1:8" ht="12.75">
      <c r="A63" s="1"/>
      <c r="B63" s="57"/>
      <c r="D63" s="11"/>
      <c r="E63" s="138" t="s">
        <v>97</v>
      </c>
      <c r="F63" s="138"/>
      <c r="G63" s="138"/>
      <c r="H63" s="21"/>
    </row>
    <row r="64" spans="1:8" ht="13.5" thickBot="1">
      <c r="A64" s="25" t="s">
        <v>9</v>
      </c>
      <c r="B64" s="59">
        <f>SUM(B56:B63)</f>
        <v>0</v>
      </c>
      <c r="D64" s="15"/>
      <c r="E64" s="117" t="s">
        <v>16</v>
      </c>
      <c r="F64" s="117"/>
      <c r="G64" s="117"/>
      <c r="H64" s="26"/>
    </row>
    <row r="65" ht="12.75">
      <c r="H65" s="12"/>
    </row>
  </sheetData>
  <sheetProtection selectLockedCells="1"/>
  <mergeCells count="18">
    <mergeCell ref="E64:G64"/>
    <mergeCell ref="A52:B52"/>
    <mergeCell ref="F52:G52"/>
    <mergeCell ref="A54:B54"/>
    <mergeCell ref="E56:H56"/>
    <mergeCell ref="A49:A50"/>
    <mergeCell ref="B49:B50"/>
    <mergeCell ref="C49:C50"/>
    <mergeCell ref="D49:E50"/>
    <mergeCell ref="E59:H59"/>
    <mergeCell ref="E63:G63"/>
    <mergeCell ref="B5:D5"/>
    <mergeCell ref="G5:H5"/>
    <mergeCell ref="A6:B6"/>
    <mergeCell ref="D6:E6"/>
    <mergeCell ref="G6:H6"/>
    <mergeCell ref="A7:E7"/>
    <mergeCell ref="G7:H7"/>
  </mergeCells>
  <conditionalFormatting sqref="H10:H47">
    <cfRule type="cellIs" priority="1" dxfId="0" operator="equal" stopIfTrue="1">
      <formula>H9</formula>
    </cfRule>
  </conditionalFormatting>
  <conditionalFormatting sqref="H48">
    <cfRule type="cellIs" priority="188" dxfId="0" operator="equal" stopIfTrue="1">
      <formula>Agosto!#REF!</formula>
    </cfRule>
  </conditionalFormatting>
  <printOptions horizontalCentered="1"/>
  <pageMargins left="0.3937007874015748" right="0.3937007874015748" top="0.5905511811023623" bottom="0.984251968503937" header="0.5118110236220472" footer="0.5511811023622047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Microsoft</dc:creator>
  <cp:keywords/>
  <dc:description/>
  <cp:lastModifiedBy>Santa Casa</cp:lastModifiedBy>
  <cp:lastPrinted>2018-06-21T13:37:25Z</cp:lastPrinted>
  <dcterms:created xsi:type="dcterms:W3CDTF">2010-11-24T16:24:31Z</dcterms:created>
  <dcterms:modified xsi:type="dcterms:W3CDTF">2018-07-25T19:17:55Z</dcterms:modified>
  <cp:category/>
  <cp:version/>
  <cp:contentType/>
  <cp:contentStatus/>
</cp:coreProperties>
</file>